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Minu ketas\Eesti Jalgratturite Liit\02 Töörühmad\2.3 Kohtunikud\Kohtuniku aruannete põhjad\"/>
    </mc:Choice>
  </mc:AlternateContent>
  <xr:revisionPtr revIDLastSave="0" documentId="13_ncr:1_{3CBFF320-1767-4DF9-AC28-E597E957AD44}" xr6:coauthVersionLast="47" xr6:coauthVersionMax="47" xr10:uidLastSave="{00000000-0000-0000-0000-000000000000}"/>
  <bookViews>
    <workbookView xWindow="-120" yWindow="-120" windowWidth="29040" windowHeight="15840" xr2:uid="{2A5DED1E-0330-4346-9AD8-EE1EEE235B0A}"/>
  </bookViews>
  <sheets>
    <sheet name="1-Informatsioon võistluse kohta" sheetId="1" r:id="rId1"/>
    <sheet name="2-Hinnang võistlusele" sheetId="2" r:id="rId2"/>
    <sheet name="3-Pildid"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 l="1"/>
  <c r="AN34" i="2"/>
  <c r="E7" i="2" l="1"/>
  <c r="L17" i="2" s="1"/>
  <c r="BD45" i="2"/>
  <c r="E44" i="2"/>
  <c r="BD43" i="2"/>
  <c r="E43" i="2"/>
  <c r="BD42" i="2"/>
  <c r="F42" i="2"/>
  <c r="E42" i="2"/>
  <c r="K9" i="2" s="1"/>
  <c r="BD41" i="2"/>
  <c r="BD40" i="2"/>
  <c r="E40" i="2"/>
  <c r="Z34" i="2" s="1"/>
  <c r="BD39" i="2"/>
  <c r="F39" i="2"/>
  <c r="E39" i="2"/>
  <c r="Z33" i="2" s="1"/>
  <c r="BD38" i="2"/>
  <c r="F38" i="2"/>
  <c r="E38" i="2"/>
  <c r="Z32" i="2" s="1"/>
  <c r="BD37" i="2"/>
  <c r="BD36" i="2"/>
  <c r="BD35" i="2"/>
  <c r="E35" i="2"/>
  <c r="L34" i="2" s="1"/>
  <c r="BD34" i="2"/>
  <c r="E34" i="2"/>
  <c r="L33" i="2" s="1"/>
  <c r="BD33" i="2"/>
  <c r="F33" i="2"/>
  <c r="E33" i="2"/>
  <c r="L32" i="2" s="1"/>
  <c r="BD32" i="2"/>
  <c r="BD31" i="2"/>
  <c r="E30" i="2"/>
  <c r="AN19" i="2" s="1"/>
  <c r="BD29" i="2"/>
  <c r="E29" i="2"/>
  <c r="AN18" i="2" s="1"/>
  <c r="BD28" i="2"/>
  <c r="F28" i="2"/>
  <c r="E28" i="2"/>
  <c r="AN17" i="2" s="1"/>
  <c r="BD27" i="2"/>
  <c r="BD3" i="2" s="1"/>
  <c r="BD26" i="2"/>
  <c r="BD25" i="2"/>
  <c r="BD24" i="2"/>
  <c r="BD23" i="2"/>
  <c r="E23" i="2"/>
  <c r="Z19" i="2" s="1"/>
  <c r="E22" i="2"/>
  <c r="Z18" i="2" s="1"/>
  <c r="BD21" i="2"/>
  <c r="F21" i="2"/>
  <c r="E21" i="2"/>
  <c r="Z17" i="2" s="1"/>
  <c r="BD20" i="2"/>
  <c r="BD19" i="2"/>
  <c r="BD18" i="2"/>
  <c r="BD17" i="2"/>
  <c r="BD16" i="2"/>
  <c r="BD15" i="2"/>
  <c r="BD12" i="2"/>
  <c r="BD11" i="2"/>
  <c r="BD10" i="2"/>
  <c r="BD9" i="2"/>
  <c r="E9" i="2"/>
  <c r="L19" i="2" s="1"/>
  <c r="BD8" i="2"/>
  <c r="E8" i="2"/>
  <c r="L18" i="2" s="1"/>
  <c r="K13" i="2" l="1"/>
  <c r="AN33" i="2"/>
  <c r="AN32" i="2"/>
  <c r="K11" i="2"/>
  <c r="E46" i="1"/>
  <c r="F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8" authorId="0" shapeId="0" xr:uid="{3EB234F2-06A3-4F4F-AFBE-0F42CE4B944C}">
      <text>
        <r>
          <rPr>
            <b/>
            <sz val="10"/>
            <color rgb="FF000000"/>
            <rFont val="Tahoma"/>
            <family val="2"/>
          </rPr>
          <t xml:space="preserve">Kes koostas protokollid?
</t>
        </r>
        <r>
          <rPr>
            <b/>
            <sz val="10"/>
            <color rgb="FF000000"/>
            <rFont val="Tahoma"/>
            <family val="2"/>
          </rPr>
          <t xml:space="preserve">Kelle käest tulid tulemuste algandmed, juhul kui on vaja muuta protokolle?
</t>
        </r>
        <r>
          <rPr>
            <sz val="10"/>
            <color rgb="FF000000"/>
            <rFont val="Tahoma"/>
            <family val="2"/>
          </rPr>
          <t xml:space="preserve">
</t>
        </r>
      </text>
    </comment>
    <comment ref="D26" authorId="0" shapeId="0" xr:uid="{663A473B-F297-45A0-AD1A-F86E3917496D}">
      <text>
        <r>
          <rPr>
            <b/>
            <sz val="10"/>
            <color rgb="FF000000"/>
            <rFont val="Arial"/>
            <family val="2"/>
          </rPr>
          <t>Mis stardid olid juhendi järgi kavas (näiteks esimene start M16/NJ, teine start NE/NU, kolmas start ME/MU).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8" authorId="0" shapeId="0" xr:uid="{8712A540-1B04-4C94-B4D1-493CF6E872A0}">
      <text>
        <r>
          <rPr>
            <sz val="11"/>
            <color rgb="FF000000"/>
            <rFont val="Arial"/>
            <family val="2"/>
          </rPr>
          <t xml:space="preserve">- Info liikumine korraldaja ja peakohtuniku vahel. 
</t>
        </r>
        <r>
          <rPr>
            <sz val="11"/>
            <color rgb="FF000000"/>
            <rFont val="Arial"/>
            <family val="2"/>
          </rPr>
          <t xml:space="preserve">- Kas on sujuv ja alustatud piisavalt vara?
</t>
        </r>
        <r>
          <rPr>
            <sz val="11"/>
            <color rgb="FF000000"/>
            <rFont val="Arial"/>
            <family val="2"/>
          </rPr>
          <t>- Kas võistluste teavitus ja reklaam on avalikkusele tehtud?</t>
        </r>
      </text>
    </comment>
    <comment ref="C9" authorId="0" shapeId="0" xr:uid="{230A934F-EE82-496B-83C2-396B01922C16}">
      <text>
        <r>
          <rPr>
            <b/>
            <sz val="11"/>
            <color rgb="FF000000"/>
            <rFont val="Arial"/>
            <family val="2"/>
          </rPr>
          <t xml:space="preserve">Spetsiifiline regulatsioon
</t>
        </r>
        <r>
          <rPr>
            <sz val="11"/>
            <color rgb="FF000000"/>
            <rFont val="Arial"/>
            <family val="2"/>
          </rPr>
          <t xml:space="preserve">- Kategooria punktid
- Võistluse kategooria
- Võistlusklassid
- Kellaajad ja aadressid märgitud
- Auhinnad
</t>
        </r>
        <r>
          <rPr>
            <b/>
            <sz val="11"/>
            <color rgb="FF000000"/>
            <rFont val="Arial"/>
            <family val="2"/>
          </rPr>
          <t xml:space="preserve">Tehniline juhend
</t>
        </r>
        <r>
          <rPr>
            <sz val="11"/>
            <color rgb="FF000000"/>
            <rFont val="Arial"/>
            <family val="2"/>
          </rPr>
          <t xml:space="preserve">- Korraldaja info
- Rajameistri info 
- Meditsiini info
- Info kohtunike kogu kohta
- Ajavõtuteenuse info
</t>
        </r>
        <r>
          <rPr>
            <b/>
            <sz val="11"/>
            <color rgb="FF000000"/>
            <rFont val="Arial"/>
            <family val="2"/>
          </rPr>
          <t xml:space="preserve">Rada
</t>
        </r>
        <r>
          <rPr>
            <sz val="11"/>
            <color rgb="FF000000"/>
            <rFont val="Arial"/>
            <family val="2"/>
          </rPr>
          <t xml:space="preserve">- Distantsid
- Toitlustusalad
- Takistused rajal
- Raudtee ülesõidud või vastav olukord
</t>
        </r>
        <r>
          <rPr>
            <b/>
            <sz val="11"/>
            <color rgb="FF000000"/>
            <rFont val="Arial"/>
            <family val="2"/>
          </rPr>
          <t xml:space="preserve">Võistluskeskus   
</t>
        </r>
        <r>
          <rPr>
            <sz val="11"/>
            <color rgb="FF000000"/>
            <rFont val="Arial"/>
            <family val="2"/>
          </rPr>
          <t>- Plaan ülesehituse kohta
Kas tehniline juhend vastas ka tegelikkusele?
Kas tehniline juhend on jõudnud peakohtunikule pärast esimest infovahetust? 
Kas juhend kinnitatud ja avalikkusele vaadatav 30 päeva enne võistlust?</t>
        </r>
      </text>
    </comment>
    <comment ref="C10" authorId="0" shapeId="0" xr:uid="{08A05C24-13F8-47B7-92EE-57B0192C985D}">
      <text>
        <r>
          <rPr>
            <b/>
            <sz val="11"/>
            <color rgb="FF000000"/>
            <rFont val="Arial"/>
            <family val="2"/>
          </rPr>
          <t xml:space="preserve">Eelregistreerimine
</t>
        </r>
        <r>
          <rPr>
            <sz val="11"/>
            <color rgb="FF000000"/>
            <rFont val="Arial"/>
            <family val="2"/>
          </rPr>
          <t xml:space="preserve">- Kas protsess on korraldaja poolt sujunud?
</t>
        </r>
        <r>
          <rPr>
            <sz val="11"/>
            <color rgb="FF000000"/>
            <rFont val="Arial"/>
            <family val="2"/>
          </rPr>
          <t xml:space="preserve">- Info kättesaadavus kohtunikele
</t>
        </r>
        <r>
          <rPr>
            <b/>
            <sz val="11"/>
            <color rgb="FF000000"/>
            <rFont val="Arial"/>
            <family val="2"/>
          </rPr>
          <t>Koosolekud</t>
        </r>
        <r>
          <rPr>
            <sz val="11"/>
            <color rgb="FF000000"/>
            <rFont val="Arial"/>
            <family val="2"/>
          </rPr>
          <t xml:space="preserve"> 
</t>
        </r>
        <r>
          <rPr>
            <sz val="11"/>
            <color rgb="FF000000"/>
            <rFont val="Arial"/>
            <family val="2"/>
          </rPr>
          <t xml:space="preserve">Kas kellaaegadest on peetud kinni? 
</t>
        </r>
        <r>
          <rPr>
            <sz val="11"/>
            <color rgb="FF000000"/>
            <rFont val="Arial"/>
            <family val="2"/>
          </rPr>
          <t xml:space="preserve">Millistes tingimustes võistlused toimusid? 
</t>
        </r>
        <r>
          <rPr>
            <sz val="11"/>
            <color rgb="FF000000"/>
            <rFont val="Arial"/>
            <family val="2"/>
          </rPr>
          <t xml:space="preserve">Kas vajalikud osapooled olid kohal?
</t>
        </r>
        <r>
          <rPr>
            <sz val="11"/>
            <color rgb="FF000000"/>
            <rFont val="Arial"/>
            <family val="2"/>
          </rPr>
          <t xml:space="preserve">- Esindajate koosolek
</t>
        </r>
        <r>
          <rPr>
            <sz val="11"/>
            <color rgb="FF000000"/>
            <rFont val="Arial"/>
            <family val="2"/>
          </rPr>
          <t xml:space="preserve">- Turvajatega koosolek
</t>
        </r>
        <r>
          <rPr>
            <sz val="11"/>
            <color rgb="FF000000"/>
            <rFont val="Arial"/>
            <family val="2"/>
          </rPr>
          <t xml:space="preserve">- Kohtunike koosolek
</t>
        </r>
        <r>
          <rPr>
            <b/>
            <sz val="11"/>
            <color rgb="FF000000"/>
            <rFont val="Arial"/>
            <family val="2"/>
          </rPr>
          <t xml:space="preserve">Suhted kohtunikega
</t>
        </r>
        <r>
          <rPr>
            <sz val="11"/>
            <color rgb="FF000000"/>
            <rFont val="Arial"/>
            <family val="2"/>
          </rPr>
          <t xml:space="preserve">- Kas kohtunikele osutati piisavalt abi võistluste administreerimiseks?
</t>
        </r>
        <r>
          <rPr>
            <sz val="11"/>
            <color rgb="FF000000"/>
            <rFont val="Arial"/>
            <family val="2"/>
          </rPr>
          <t>- Kas suhted kohtunikega olid head?</t>
        </r>
      </text>
    </comment>
    <comment ref="C11" authorId="0" shapeId="0" xr:uid="{07A5520A-983D-4006-AE0D-CDCDAF5A6C2A}">
      <text>
        <r>
          <rPr>
            <sz val="11"/>
            <color rgb="FF000000"/>
            <rFont val="Arial"/>
            <family val="2"/>
          </rPr>
          <t>Kas vöistluskeskuses on tööks vajalikud tingimused loodud?
- Ruumid
- Tööks vajalik tehnika
- Internetiühendus
Kas litsentside kontrolli korralduslik osa sujus hästi?
Kas võistlusnumbrid olid olemas? (Vastavalt määrusele)
Kas litsentside kontroll teostatud?
Kas klubide esindajad said vajalikud materjalid?</t>
        </r>
      </text>
    </comment>
    <comment ref="C12" authorId="0" shapeId="0" xr:uid="{1CEFD362-525E-448A-B7D9-73A532E9092F}">
      <text>
        <r>
          <rPr>
            <sz val="11"/>
            <color rgb="FF000000"/>
            <rFont val="Arial"/>
            <family val="2"/>
          </rPr>
          <t>Kas kohtunikele olid autod tagatud?
Kas juhid olid piisava kogemusega?
Kas saateautode liikumine kolonnis reeglitepärane?
Kas kolonn allub korraldaja ja/või kohtunike korraldustele?</t>
        </r>
      </text>
    </comment>
    <comment ref="C13" authorId="0" shapeId="0" xr:uid="{29658E0B-125C-48DD-8C38-2E64938316FB}">
      <text>
        <r>
          <rPr>
            <sz val="11"/>
            <color rgb="FF000000"/>
            <rFont val="Arial"/>
            <family val="2"/>
          </rPr>
          <t xml:space="preserve">Kuidas oli ajavõtt teostatud? 
Kas fotofiniš, kiibid, videofiniš, käsitsi-ajavõtt oli olemas? 
(Kas see oli piisav antud võistluse läbiviimiseks?)
Kas tingimused olid piisavalt head ajavõtu töö korralduseks?
Kas stardi ja finiši tulemused olid määrustepäraselt vormistatud? 
Kas tulemused olid saadetud piisavalt kiiresti korraldajale, kohtunikele ja avalikkusele?
Kas tulemused laeti piisavalt kiiresti internetti?
</t>
        </r>
      </text>
    </comment>
    <comment ref="C14" authorId="0" shapeId="0" xr:uid="{E7BCEC51-A2B7-459B-BB42-04ECEAD16FD2}">
      <text>
        <r>
          <rPr>
            <sz val="11"/>
            <color rgb="FF000000"/>
            <rFont val="Arial"/>
            <family val="2"/>
          </rPr>
          <t xml:space="preserve">- Kas side kohtunike ja korraldaja vahel oli olemas?
- Kas kohtunikel oli oma sidekanal?
- Kas </t>
        </r>
        <r>
          <rPr>
            <i/>
            <sz val="11"/>
            <color rgb="FF000000"/>
            <rFont val="Arial"/>
            <family val="2"/>
            <charset val="186"/>
          </rPr>
          <t>Radiotour</t>
        </r>
        <r>
          <rPr>
            <sz val="11"/>
            <color rgb="FF000000"/>
            <rFont val="Arial"/>
            <family val="2"/>
          </rPr>
          <t xml:space="preserve">i tööks vajalikud tingimused olid olemas? 
- Kas </t>
        </r>
        <r>
          <rPr>
            <i/>
            <sz val="11"/>
            <color rgb="FF000000"/>
            <rFont val="Arial"/>
            <family val="2"/>
            <charset val="186"/>
          </rPr>
          <t>Radiotour</t>
        </r>
        <r>
          <rPr>
            <sz val="11"/>
            <color rgb="FF000000"/>
            <rFont val="Arial"/>
            <family val="2"/>
          </rPr>
          <t>i teostav isik oli piisava kogemusega?
- Kas võistluste läbiviimiseks oli side piisavalt hea?</t>
        </r>
      </text>
    </comment>
    <comment ref="C15" authorId="0" shapeId="0" xr:uid="{91D684F2-8693-424A-8F62-E5CB3762BAFB}">
      <text>
        <r>
          <rPr>
            <b/>
            <sz val="11"/>
            <color rgb="FF000000"/>
            <rFont val="Arial"/>
            <family val="2"/>
          </rPr>
          <t xml:space="preserve">Üldviitade olemasolu
</t>
        </r>
        <r>
          <rPr>
            <sz val="11"/>
            <color rgb="FF000000"/>
            <rFont val="Arial"/>
            <family val="2"/>
          </rPr>
          <t xml:space="preserve">- Võitluskeskusesse
- Parkimisalale
</t>
        </r>
        <r>
          <rPr>
            <b/>
            <sz val="11"/>
            <color rgb="FF000000"/>
            <rFont val="Arial"/>
            <family val="2"/>
          </rPr>
          <t xml:space="preserve">Viidad võistlustrassil
</t>
        </r>
        <r>
          <rPr>
            <sz val="11"/>
            <color rgb="FF000000"/>
            <rFont val="Arial"/>
            <family val="2"/>
          </rPr>
          <t>- Stardiala tähistus 
- Kilomeetrite tähistus 
- Vahefinišite tähistus vastavalt määrustele
- Ringide tähistus olemas
- Tehnilise abi sisse- ja väljasõit tähistatud</t>
        </r>
      </text>
    </comment>
    <comment ref="C16" authorId="0" shapeId="0" xr:uid="{2B08262F-5833-4BF7-977E-B291349619AE}">
      <text>
        <r>
          <rPr>
            <sz val="11"/>
            <color rgb="FF000000"/>
            <rFont val="Arial"/>
            <family val="2"/>
          </rPr>
          <t>Kas pressile olid loodud tööks vajalikud tingimused?
Kas oli kasutatud SM võimalusi?</t>
        </r>
      </text>
    </comment>
    <comment ref="C17" authorId="0" shapeId="0" xr:uid="{54F5B3CD-2AD7-40B1-9CC5-9D6BA26ABCF3}">
      <text>
        <r>
          <rPr>
            <sz val="11"/>
            <color rgb="FF000000"/>
            <rFont val="Arial"/>
            <family val="2"/>
          </rPr>
          <t>Kas dopingukontrollile olid töötingimused loodud?</t>
        </r>
      </text>
    </comment>
    <comment ref="C18" authorId="0" shapeId="0" xr:uid="{66B93E45-BF21-401F-8037-05A369CB0C56}">
      <text>
        <r>
          <rPr>
            <sz val="11"/>
            <color rgb="FF000000"/>
            <rFont val="Arial"/>
            <family val="2"/>
          </rPr>
          <t>- Kas võistlejad saabusid õigeaegselt autasustamisele?
- Kas autasustamine hästi oli organiseeritud?
- Kas autasustamise esinduslikkus oli vastavuses võistluse kategooriaga?</t>
        </r>
      </text>
    </comment>
    <comment ref="C19" authorId="0" shapeId="0" xr:uid="{ABA22ED7-F1A7-4807-A57C-DB6CA59833F8}">
      <text>
        <r>
          <rPr>
            <sz val="11"/>
            <color rgb="FF000000"/>
            <rFont val="Arial"/>
            <family val="2"/>
          </rPr>
          <t>Kas prügikorraldus oli pealtvaatajatele piisav?
Kas prügikorraldus võistlejatele ja meeskondadele oli piisav? Prügitsoonide olemasolu?
Kas WC korraldus piisav?
Kas kasutusel oli muid meetmeid keskkonna säästmisel?</t>
        </r>
      </text>
    </comment>
    <comment ref="C22" authorId="0" shapeId="0" xr:uid="{9D984AC6-6095-4044-846D-E93D8F083378}">
      <text>
        <r>
          <rPr>
            <sz val="11"/>
            <color rgb="FF000000"/>
            <rFont val="Arial"/>
            <family val="2"/>
          </rPr>
          <t>Kas võistlejatel oli stardialas piisavalt ruumi?
Kas stardiala oli eraldi piiratud?
Kas pealtvaatajatel oli ligipääs stardile takistamata?
Kas start antud adekvaatselt?</t>
        </r>
      </text>
    </comment>
    <comment ref="C23" authorId="0" shapeId="0" xr:uid="{51D24ABD-5B67-42FE-B5D7-92BECEC0310C}">
      <text>
        <r>
          <rPr>
            <sz val="11"/>
            <color rgb="FF000000"/>
            <rFont val="Arial"/>
            <family val="2"/>
          </rPr>
          <t>Kas rada kontrollitud peakohtuniku poolt?
Kas trassil oli tehtud muudatusi? 
Kas muudatused olid tehtud kiiresti ja kvaliteetselt?
Kas distantsid olidvastavuses määrusega/juhendiga?</t>
        </r>
      </text>
    </comment>
    <comment ref="C24" authorId="0" shapeId="0" xr:uid="{76F70846-7A4D-4C9E-BE47-74555809B7BC}">
      <text>
        <r>
          <rPr>
            <sz val="11"/>
            <color rgb="FF000000"/>
            <rFont val="Arial"/>
            <family val="2"/>
          </rPr>
          <t>Kas toitlustusala/tehniline ala oli(d) olemas?
Kas neis oli piisavalt ruumi?
Kas korraldaja oli valmis abistama meeskondi/võistlejaid vastavalt vajadusele?</t>
        </r>
      </text>
    </comment>
    <comment ref="C25" authorId="0" shapeId="0" xr:uid="{34F0FB23-CB56-4323-AC54-63CFAFE23B07}">
      <text>
        <r>
          <rPr>
            <sz val="11"/>
            <color rgb="FF000000"/>
            <rFont val="Arial"/>
            <family val="2"/>
          </rPr>
          <t xml:space="preserve">Kas rajal oli tähistatud viimane kilomeeter punase lipuga?
</t>
        </r>
        <r>
          <rPr>
            <sz val="11"/>
            <color rgb="FF000000"/>
            <rFont val="Arial"/>
            <family val="2"/>
          </rPr>
          <t>Kas velotuuri puhul oli 3 KM tähis paigaldatud?</t>
        </r>
      </text>
    </comment>
    <comment ref="C26" authorId="0" shapeId="0" xr:uid="{812AF574-DEB5-40EF-AD2C-3588C91A7ECF}">
      <text>
        <r>
          <rPr>
            <sz val="11"/>
            <color rgb="FF000000"/>
            <rFont val="Arial"/>
            <family val="2"/>
          </rPr>
          <t xml:space="preserve">Kas aiad enne ja pärast finišhit määruspärane või vastavuses võistluse suurusega?
Kas finišiala oli piisavalt lai finišeerimiseks? 
Kas finišijoon oli määrustepärane?
Kas meediale oli organiseeritud neile eraldatud tsoon pärast finišijoont?
</t>
        </r>
      </text>
    </comment>
    <comment ref="C29" authorId="0" shapeId="0" xr:uid="{64CBB0B2-11A5-4538-8E6E-C093DDB60771}">
      <text>
        <r>
          <rPr>
            <b/>
            <sz val="11"/>
            <color rgb="FF000000"/>
            <rFont val="Arial"/>
            <family val="2"/>
          </rPr>
          <t xml:space="preserve">Turvaeskort
</t>
        </r>
        <r>
          <rPr>
            <sz val="11"/>
            <color rgb="FF000000"/>
            <rFont val="Arial"/>
            <family val="2"/>
          </rPr>
          <t xml:space="preserve">Kui mitu turvamotot oli kaasatud?
</t>
        </r>
        <r>
          <rPr>
            <sz val="11"/>
            <color rgb="FF000000"/>
            <rFont val="Arial"/>
            <family val="2"/>
          </rPr>
          <t xml:space="preserve">Kas motoeskort tegi oma tööd eeskujulikult?
</t>
        </r>
        <r>
          <rPr>
            <sz val="11"/>
            <color rgb="FF000000"/>
            <rFont val="Arial"/>
            <family val="2"/>
          </rPr>
          <t xml:space="preserve">Kas mototurvade varustus oli hea ja töökindel?
</t>
        </r>
        <r>
          <rPr>
            <sz val="11"/>
            <color rgb="FF000000"/>
            <rFont val="Arial"/>
            <family val="2"/>
          </rPr>
          <t xml:space="preserve">Kas  mahajäänud gruppe turvasid mototurvad süsteemselt?
</t>
        </r>
        <r>
          <rPr>
            <sz val="11"/>
            <color rgb="FF000000"/>
            <rFont val="Arial"/>
            <family val="2"/>
          </rPr>
          <t xml:space="preserve">Kas kõik mototurvad olid varustatud raadiosidega?
</t>
        </r>
        <r>
          <rPr>
            <b/>
            <sz val="11"/>
            <color rgb="FF000000"/>
            <rFont val="Arial"/>
            <family val="2"/>
          </rPr>
          <t xml:space="preserve">
</t>
        </r>
        <r>
          <rPr>
            <b/>
            <sz val="11"/>
            <color rgb="FF000000"/>
            <rFont val="Arial"/>
            <family val="2"/>
          </rPr>
          <t xml:space="preserve">Lokaalsed rajaturvajad
</t>
        </r>
        <r>
          <rPr>
            <sz val="11"/>
            <color rgb="FF000000"/>
            <rFont val="Arial"/>
            <family val="2"/>
          </rPr>
          <t xml:space="preserve">Kas lokaalsed turvajad olid paigutatud kokkulepitud raja olulistesse sõlmpunktidesse?
</t>
        </r>
        <r>
          <rPr>
            <sz val="11"/>
            <color rgb="FF000000"/>
            <rFont val="Arial"/>
            <family val="2"/>
          </rPr>
          <t xml:space="preserve">Kas lokaalsed rajaturvajad tegid oma tööd eeskujulikult?
</t>
        </r>
        <r>
          <rPr>
            <sz val="11"/>
            <color rgb="FF000000"/>
            <rFont val="Arial"/>
            <family val="2"/>
          </rPr>
          <t xml:space="preserve">Kas lokaalsete rajaturvajate varustus oli hea ja töökindel?
</t>
        </r>
        <r>
          <rPr>
            <sz val="11"/>
            <color rgb="FF000000"/>
            <rFont val="Arial"/>
            <family val="2"/>
          </rPr>
          <t xml:space="preserve">Kas võistluste ajal oli vastas-suunalist liiklust?
</t>
        </r>
        <r>
          <rPr>
            <sz val="11"/>
            <color rgb="FF000000"/>
            <rFont val="Arial"/>
            <family val="2"/>
          </rPr>
          <t xml:space="preserve">Kas võistluste ajal oli sama-suunalist liiklust?
</t>
        </r>
        <r>
          <rPr>
            <sz val="11"/>
            <color rgb="FF000000"/>
            <rFont val="Arial"/>
            <family val="2"/>
          </rPr>
          <t xml:space="preserve">Kas võistluste ajal oli rajale pargitud mõni auto, mis oli ohtlik võistlejatele?
</t>
        </r>
        <r>
          <rPr>
            <b/>
            <sz val="11"/>
            <color rgb="FF000000"/>
            <rFont val="Arial"/>
            <family val="2"/>
          </rPr>
          <t xml:space="preserve">
</t>
        </r>
        <r>
          <rPr>
            <b/>
            <sz val="11"/>
            <color rgb="FF000000"/>
            <rFont val="Arial"/>
            <family val="2"/>
          </rPr>
          <t xml:space="preserve">Tähised
</t>
        </r>
        <r>
          <rPr>
            <sz val="11"/>
            <color rgb="FF000000"/>
            <rFont val="Arial"/>
            <family val="2"/>
          </rPr>
          <t xml:space="preserve">Kas tähised rajal olid hästi nähtavad?
</t>
        </r>
        <r>
          <rPr>
            <sz val="11"/>
            <color rgb="FF000000"/>
            <rFont val="Arial"/>
            <family val="2"/>
          </rPr>
          <t xml:space="preserve">Kas nõutud kilomeetritähised olid olemas (1KM, 3KM, 30KM, 20KM jne)?
</t>
        </r>
        <r>
          <rPr>
            <b/>
            <sz val="11"/>
            <color rgb="FF000000"/>
            <rFont val="Arial"/>
            <family val="2"/>
          </rPr>
          <t xml:space="preserve">
</t>
        </r>
        <r>
          <rPr>
            <b/>
            <sz val="11"/>
            <color rgb="FF000000"/>
            <rFont val="Arial"/>
            <family val="2"/>
          </rPr>
          <t xml:space="preserve">Ohtlikud kohad
</t>
        </r>
        <r>
          <rPr>
            <sz val="11"/>
            <color rgb="FF000000"/>
            <rFont val="Arial"/>
            <family val="2"/>
          </rPr>
          <t xml:space="preserve">Kas raja ohtlikud sõlmpunktid, kohad olid tähistatud värviga ning kaitstud turvapatjadega jne.?
</t>
        </r>
        <r>
          <rPr>
            <sz val="11"/>
            <color rgb="FF000000"/>
            <rFont val="Arial"/>
            <family val="2"/>
          </rPr>
          <t xml:space="preserve">Kas ohtlikes sõlmpunktides olid olemas lokaalsed rajaturvajad?
</t>
        </r>
        <r>
          <rPr>
            <sz val="11"/>
            <color rgb="FF000000"/>
            <rFont val="Arial"/>
            <family val="2"/>
          </rPr>
          <t xml:space="preserve">Kas rajaturvajad olid nähtavad ja kuuldavad (vile, vest jne.)?
</t>
        </r>
        <r>
          <rPr>
            <b/>
            <sz val="11"/>
            <color rgb="FF000000"/>
            <rFont val="Arial"/>
            <family val="2"/>
          </rPr>
          <t xml:space="preserve">
</t>
        </r>
        <r>
          <rPr>
            <b/>
            <sz val="11"/>
            <color rgb="FF000000"/>
            <rFont val="Arial"/>
            <family val="2"/>
          </rPr>
          <t xml:space="preserve">Toitlustusalad
</t>
        </r>
        <r>
          <rPr>
            <sz val="11"/>
            <color rgb="FF000000"/>
            <rFont val="Arial"/>
            <family val="2"/>
          </rPr>
          <t xml:space="preserve">Kas toitlustusalad olid tähistatud ja ohutud?
</t>
        </r>
        <r>
          <rPr>
            <sz val="11"/>
            <color rgb="FF000000"/>
            <rFont val="Arial"/>
            <family val="2"/>
          </rPr>
          <t xml:space="preserve">Kas tunnelid olid piisavalt valgustatud?
</t>
        </r>
        <r>
          <rPr>
            <sz val="11"/>
            <color rgb="FF000000"/>
            <rFont val="Arial"/>
            <family val="2"/>
          </rPr>
          <t xml:space="preserve">Kas võistluse olulised vahepunktid/finišid (Sprint, KOM) olid piisavalt turvatud juhul kui seal oli palju pealtvaatajaid?
</t>
        </r>
        <r>
          <rPr>
            <sz val="11"/>
            <color rgb="FF000000"/>
            <rFont val="Arial"/>
            <family val="2"/>
          </rPr>
          <t xml:space="preserve">Kas raja turvaelemendid kujutasid sõitjatele ohtu (kaared, viidad, aiad)?
</t>
        </r>
      </text>
    </comment>
    <comment ref="C30" authorId="0" shapeId="0" xr:uid="{BA50CF03-20AE-4477-9C09-840B6DE69BBB}">
      <text>
        <r>
          <rPr>
            <b/>
            <sz val="11"/>
            <color rgb="FF000000"/>
            <rFont val="Arial"/>
            <family val="2"/>
          </rPr>
          <t xml:space="preserve">Meditsiiniteenistuse koosseis
</t>
        </r>
        <r>
          <rPr>
            <sz val="11"/>
            <color rgb="FF000000"/>
            <rFont val="Arial"/>
            <family val="2"/>
          </rPr>
          <t xml:space="preserve">Kas meditsiiniteenistus oli kaasatud nõutud/oodatud tasemel (2 x AMBU, Doktor)?
</t>
        </r>
        <r>
          <rPr>
            <sz val="11"/>
            <color rgb="FF000000"/>
            <rFont val="Arial"/>
            <family val="2"/>
          </rPr>
          <t xml:space="preserve">Kas võistluste arstil oli nõuetele vastav auto?
</t>
        </r>
        <r>
          <rPr>
            <sz val="11"/>
            <color rgb="FF000000"/>
            <rFont val="Arial"/>
            <family val="2"/>
          </rPr>
          <t xml:space="preserve">Kas võistluste arst oli piisava meditsiinivarustusega?
</t>
        </r>
        <r>
          <rPr>
            <sz val="11"/>
            <color rgb="FF000000"/>
            <rFont val="Arial"/>
            <family val="2"/>
          </rPr>
          <t xml:space="preserve">Kas võistluste arst ja kiirabi olid olemas kogu võistlus(t)e vältel, st viimase võistleja saabumiseni?
</t>
        </r>
        <r>
          <rPr>
            <sz val="11"/>
            <color rgb="FF000000"/>
            <rFont val="Arial"/>
            <family val="2"/>
          </rPr>
          <t xml:space="preserve">Kas ohujuhtumi puhul arst/kiirabi reageeris koheselt?
</t>
        </r>
        <r>
          <rPr>
            <sz val="11"/>
            <color rgb="FF000000"/>
            <rFont val="Arial"/>
            <family val="2"/>
          </rPr>
          <t xml:space="preserve">Kas kiirabi koosseisus olid juht ning 2 õde?
</t>
        </r>
        <r>
          <rPr>
            <sz val="11"/>
            <color rgb="FF000000"/>
            <rFont val="Arial"/>
            <family val="2"/>
          </rPr>
          <t xml:space="preserve">
</t>
        </r>
        <r>
          <rPr>
            <b/>
            <sz val="11"/>
            <color rgb="FF000000"/>
            <rFont val="Arial"/>
            <family val="2"/>
          </rPr>
          <t xml:space="preserve">Side
</t>
        </r>
        <r>
          <rPr>
            <sz val="11"/>
            <color rgb="FF000000"/>
            <rFont val="Arial"/>
            <family val="2"/>
          </rPr>
          <t xml:space="preserve">Kas meditsiiniteenistus omas raadiosidet ORG, COM, Radio Tour kanalil?
</t>
        </r>
        <r>
          <rPr>
            <sz val="11"/>
            <color rgb="FF000000"/>
            <rFont val="Arial"/>
            <family val="2"/>
          </rPr>
          <t xml:space="preserve">Kas võistluste arstil oli telefon?
</t>
        </r>
        <r>
          <rPr>
            <sz val="11"/>
            <color rgb="FF000000"/>
            <rFont val="Arial"/>
            <family val="2"/>
          </rPr>
          <t>Kas võistluste arstil oli olemas nimekiri kõikidest lähedalasuvatest haiglatest ning võimekus kutsuda abijõude?</t>
        </r>
      </text>
    </comment>
    <comment ref="C34" authorId="0" shapeId="0" xr:uid="{23DFE9AE-E6F9-45CD-8167-9FBFB495EF12}">
      <text>
        <r>
          <rPr>
            <sz val="11"/>
            <color rgb="FF000000"/>
            <rFont val="Arial"/>
            <family val="2"/>
          </rPr>
          <t xml:space="preserve">Kas pealtavaatajaid oli palju?
</t>
        </r>
        <r>
          <rPr>
            <sz val="11"/>
            <color rgb="FF000000"/>
            <rFont val="Arial"/>
            <family val="2"/>
          </rPr>
          <t xml:space="preserve">Kas teadustaja/informaator oli olemas?
</t>
        </r>
        <r>
          <rPr>
            <sz val="11"/>
            <color rgb="FF000000"/>
            <rFont val="Arial"/>
            <family val="2"/>
          </rPr>
          <t>Kas koos rattavõistlusega oli kaasatud ka teisi tegevusi (lastepark, söögikohad, LIVE muusika)?</t>
        </r>
      </text>
    </comment>
    <comment ref="C35" authorId="0" shapeId="0" xr:uid="{5B390F02-6A22-4E0B-A2A9-5EA2310E734F}">
      <text>
        <r>
          <rPr>
            <sz val="11"/>
            <color rgb="FF000000"/>
            <rFont val="Arial"/>
            <family val="2"/>
          </rPr>
          <t xml:space="preserve">Kas sama võistluse raames oli organiseeritud ka võistlus hobiklassi ehk nn </t>
        </r>
        <r>
          <rPr>
            <i/>
            <sz val="11"/>
            <color rgb="FF000000"/>
            <rFont val="Arial"/>
            <family val="2"/>
          </rPr>
          <t>cycling for all</t>
        </r>
        <r>
          <rPr>
            <sz val="11"/>
            <color rgb="FF000000"/>
            <rFont val="Arial"/>
            <family val="2"/>
          </rPr>
          <t xml:space="preserve"> klassile?
Kas võistlusele eelnes ka </t>
        </r>
        <r>
          <rPr>
            <i/>
            <sz val="11"/>
            <color rgb="FF000000"/>
            <rFont val="Arial"/>
            <family val="2"/>
          </rPr>
          <t>coffee ride</t>
        </r>
        <r>
          <rPr>
            <sz val="11"/>
            <color rgb="FF000000"/>
            <rFont val="Arial"/>
            <family val="2"/>
          </rPr>
          <t xml:space="preserve"> sõit?</t>
        </r>
      </text>
    </comment>
    <comment ref="C36" authorId="0" shapeId="0" xr:uid="{FA3FFA38-46AB-4EED-AD0B-32DB66800829}">
      <text>
        <r>
          <rPr>
            <sz val="11"/>
            <color rgb="FF000000"/>
            <rFont val="Arial"/>
            <family val="2"/>
          </rPr>
          <t xml:space="preserve">Kas raja paigutus soosis pealtvaatajate kohaletulekut ning paigalolekut?
</t>
        </r>
        <r>
          <rPr>
            <sz val="11"/>
            <color rgb="FF000000"/>
            <rFont val="Arial"/>
            <family val="2"/>
          </rPr>
          <t xml:space="preserve">Kas sõitjatel oli huvi antud võistlusel osaleda?
</t>
        </r>
        <r>
          <rPr>
            <sz val="11"/>
            <color rgb="FF000000"/>
            <rFont val="Arial"/>
            <family val="2"/>
          </rPr>
          <t>Kas võistlus toimus EJL kalendri järgi topelt võistluspäeval???</t>
        </r>
      </text>
    </comment>
    <comment ref="C39" authorId="0" shapeId="0" xr:uid="{798E6BDC-D573-4BFC-A12E-5AF2CA590B85}">
      <text>
        <r>
          <rPr>
            <sz val="11"/>
            <color rgb="FF000000"/>
            <rFont val="Arial"/>
            <family val="2"/>
          </rPr>
          <t>Kas kohtunike arv oli kooskõlas EJL ja/või UCI määrustega?
Kas kohtunike kogu töötas kooskõlastatult ja efektiivselt?</t>
        </r>
      </text>
    </comment>
    <comment ref="C40" authorId="0" shapeId="0" xr:uid="{01B61CCC-B1C5-4F15-9342-30768B20FDEB}">
      <text>
        <r>
          <rPr>
            <sz val="11"/>
            <color rgb="FF000000"/>
            <rFont val="Arial"/>
            <family val="2"/>
          </rPr>
          <t>Kas üritus oli meediakanalites hästi nähtaval enne ürituse toimumispäeva?
Kas meedia oli antud ürituse kajastamisest huvitatud ja kas seda tehti?
Kas võistlusest oli LIVE ülekanne?</t>
        </r>
      </text>
    </comment>
  </commentList>
</comments>
</file>

<file path=xl/sharedStrings.xml><?xml version="1.0" encoding="utf-8"?>
<sst xmlns="http://schemas.openxmlformats.org/spreadsheetml/2006/main" count="120" uniqueCount="79">
  <si>
    <t>TÄIDAB PEAKOHTUNIK</t>
  </si>
  <si>
    <t>Võistluse nimi:</t>
  </si>
  <si>
    <t>Auhinnarahad:</t>
  </si>
  <si>
    <t>Kategooria:</t>
  </si>
  <si>
    <t>Kuupäev (PP.KK.AA):</t>
  </si>
  <si>
    <t>Ilm:</t>
  </si>
  <si>
    <t xml:space="preserve">EJL kalendri võistluse nr. </t>
  </si>
  <si>
    <t xml:space="preserve"> </t>
  </si>
  <si>
    <t>Nimi</t>
  </si>
  <si>
    <t>E-posti aadress</t>
  </si>
  <si>
    <t>Mobiiltelefon</t>
  </si>
  <si>
    <t>Korraldaja:</t>
  </si>
  <si>
    <t>Kontaktisik:</t>
  </si>
  <si>
    <t>Ajavõtt:</t>
  </si>
  <si>
    <t>Tulemused:</t>
  </si>
  <si>
    <t>Loa saamise kuupäev (PP.KK.AA)</t>
  </si>
  <si>
    <t>KOV</t>
  </si>
  <si>
    <t>Maanteeamet</t>
  </si>
  <si>
    <t>PPA</t>
  </si>
  <si>
    <t>Stardid (start nr. 1/2/3...)</t>
  </si>
  <si>
    <t>Startijate arv</t>
  </si>
  <si>
    <t>Lõpetajate arv</t>
  </si>
  <si>
    <t>Sõidu pikkus</t>
  </si>
  <si>
    <t>C1</t>
  </si>
  <si>
    <t>C2</t>
  </si>
  <si>
    <t>C3</t>
  </si>
  <si>
    <t>C4</t>
  </si>
  <si>
    <t>MC1</t>
  </si>
  <si>
    <t>MC2</t>
  </si>
  <si>
    <t>PCP</t>
  </si>
  <si>
    <t>ARST</t>
  </si>
  <si>
    <t>MUU</t>
  </si>
  <si>
    <t>KOKKU</t>
  </si>
  <si>
    <t xml:space="preserve">JUHISED
Allolev aruanne täiendatud informatsiooniga saadetakse võistluse korraldajale. Palun juhi tähelepanu sõnastusele ja õigekirjale.
</t>
  </si>
  <si>
    <t>PEAKOHTUNIKU ARUANNE</t>
  </si>
  <si>
    <t>KORRALDUS</t>
  </si>
  <si>
    <t>KOKKUVÕTE (Konkreetsed ettepanekud järgmiseks hooajaks väljatoodu põhjal).</t>
  </si>
  <si>
    <t>Info liikumine enne üritust</t>
  </si>
  <si>
    <t>Tehniline juhend</t>
  </si>
  <si>
    <t>Administratiivne hindamine ja ürituse juhtimine</t>
  </si>
  <si>
    <t>Võistluskeskus</t>
  </si>
  <si>
    <t>Konvoi</t>
  </si>
  <si>
    <t>Ajavõtt, dokumendid ja tulemused</t>
  </si>
  <si>
    <t>Side</t>
  </si>
  <si>
    <t>Teeviidad</t>
  </si>
  <si>
    <t>Press ja sotsiaalmeedia</t>
  </si>
  <si>
    <t>Dopingukontroll</t>
  </si>
  <si>
    <t>RADA</t>
  </si>
  <si>
    <t>TURVALISUS</t>
  </si>
  <si>
    <t>Autasustamine</t>
  </si>
  <si>
    <t xml:space="preserve">Tähelepanu keskkonnale </t>
  </si>
  <si>
    <t>Detailne kokkuvõte korralduse kohta.....</t>
  </si>
  <si>
    <t>Detailne kokkuvõte raja kohta.....</t>
  </si>
  <si>
    <t>Detailne kokkuvõte turvalisuse kohta.....</t>
  </si>
  <si>
    <t>Stardiala</t>
  </si>
  <si>
    <t>Rada</t>
  </si>
  <si>
    <t>Toitlustus-tehnilised alad</t>
  </si>
  <si>
    <t>Punane lipp 1KM ja 3KM tähis</t>
  </si>
  <si>
    <t>Finišiala</t>
  </si>
  <si>
    <t xml:space="preserve">Raja turvamine </t>
  </si>
  <si>
    <t>Arstiabi</t>
  </si>
  <si>
    <t>PEALTVAATAJAD JA POPULAARSUS</t>
  </si>
  <si>
    <t>ETTEPANEKUD KORRALDAJALE</t>
  </si>
  <si>
    <t xml:space="preserve">Pealtvaatajte huvi </t>
  </si>
  <si>
    <t xml:space="preserve">Arendustegevus ja rattaspordi edendamine </t>
  </si>
  <si>
    <t>Huvi võistluse vastu ja võistluse järjepidevus</t>
  </si>
  <si>
    <t>Detailne kokkuvõte pealtvaatajate ja populaarsuse kohta.....</t>
  </si>
  <si>
    <t>Detailne kokkuvõte muu kohta.....</t>
  </si>
  <si>
    <t>Konkreetsed ettepanekud korraldajale.....</t>
  </si>
  <si>
    <t>MUUD</t>
  </si>
  <si>
    <t>Kohtunikud</t>
  </si>
  <si>
    <t>Meedia</t>
  </si>
  <si>
    <t>ÜLDINE HINNANG</t>
  </si>
  <si>
    <t>SIIA SAAD LISADA PILTE!</t>
  </si>
  <si>
    <t>Versioon 30.04.2025</t>
  </si>
  <si>
    <r>
      <rPr>
        <b/>
        <i/>
        <sz val="9"/>
        <color rgb="FF00B050"/>
        <rFont val="Arial"/>
        <family val="2"/>
      </rPr>
      <t>1 : Hea</t>
    </r>
    <r>
      <rPr>
        <b/>
        <i/>
        <sz val="9"/>
        <color rgb="FF000000"/>
        <rFont val="Arial"/>
        <family val="2"/>
      </rPr>
      <t xml:space="preserve">  </t>
    </r>
    <r>
      <rPr>
        <b/>
        <i/>
        <sz val="9"/>
        <color theme="5"/>
        <rFont val="Arial"/>
        <family val="2"/>
        <charset val="186"/>
      </rPr>
      <t>2 : Rahuldav</t>
    </r>
    <r>
      <rPr>
        <b/>
        <i/>
        <sz val="9"/>
        <color rgb="FF000000"/>
        <rFont val="Arial"/>
        <family val="2"/>
      </rPr>
      <t xml:space="preserve">  </t>
    </r>
    <r>
      <rPr>
        <b/>
        <i/>
        <sz val="9"/>
        <color rgb="FFFF0000"/>
        <rFont val="Arial"/>
        <family val="2"/>
      </rPr>
      <t>3 : Mitte rahuldav</t>
    </r>
    <r>
      <rPr>
        <b/>
        <i/>
        <sz val="9"/>
        <color rgb="FF000000"/>
        <rFont val="Arial"/>
        <family val="2"/>
      </rPr>
      <t xml:space="preserve">  M/R : Mitte rakendatav   M/H : Mitte hinnatud</t>
    </r>
  </si>
  <si>
    <t>M/H</t>
  </si>
  <si>
    <r>
      <t xml:space="preserve">LISAINFORMATSIOON AINULT EESTI JALGRATTURITE LIIDULE </t>
    </r>
    <r>
      <rPr>
        <b/>
        <sz val="10"/>
        <color rgb="FFFF0000"/>
        <rFont val="Arial"/>
        <family val="2"/>
        <charset val="186"/>
      </rPr>
      <t>(KORRALDAJALE EI SAADETA)</t>
    </r>
  </si>
  <si>
    <t>Taotlus selle raporti kiireloomuliseks menetlemiseks: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</si>
</sst>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 jour(s)&quot;"/>
    <numFmt numFmtId="165" formatCode="0.00_ ;[Red]\-0.00\ "/>
    <numFmt numFmtId="166" formatCode="0.00000"/>
  </numFmts>
  <fonts count="58" x14ac:knownFonts="1">
    <font>
      <sz val="11"/>
      <color theme="1"/>
      <name val="Calibri"/>
      <family val="2"/>
      <charset val="186"/>
      <scheme val="minor"/>
    </font>
    <font>
      <b/>
      <sz val="11"/>
      <color theme="1"/>
      <name val="Arial"/>
      <family val="2"/>
    </font>
    <font>
      <i/>
      <sz val="11"/>
      <color theme="1"/>
      <name val="Arial"/>
      <family val="2"/>
    </font>
    <font>
      <sz val="11"/>
      <color theme="1"/>
      <name val="Arial"/>
      <family val="2"/>
    </font>
    <font>
      <sz val="11"/>
      <name val="Arial"/>
      <family val="2"/>
    </font>
    <font>
      <sz val="11"/>
      <color rgb="FFFF0000"/>
      <name val="Arial"/>
      <family val="2"/>
    </font>
    <font>
      <i/>
      <sz val="11"/>
      <color rgb="FFFF0000"/>
      <name val="Arial"/>
      <family val="2"/>
    </font>
    <font>
      <b/>
      <sz val="11"/>
      <color rgb="FF000000"/>
      <name val="Arial"/>
      <family val="2"/>
    </font>
    <font>
      <b/>
      <sz val="11"/>
      <name val="Arial"/>
      <family val="2"/>
    </font>
    <font>
      <b/>
      <sz val="10"/>
      <name val="Arial"/>
      <family val="2"/>
    </font>
    <font>
      <sz val="10"/>
      <color rgb="FF1F497D"/>
      <name val="Arial"/>
      <family val="2"/>
    </font>
    <font>
      <b/>
      <sz val="10"/>
      <color rgb="FF000000"/>
      <name val="Arial"/>
      <family val="2"/>
    </font>
    <font>
      <sz val="11"/>
      <color rgb="FF000000"/>
      <name val="Arial"/>
      <family val="2"/>
    </font>
    <font>
      <b/>
      <sz val="10"/>
      <color rgb="FF000000"/>
      <name val="Tahoma"/>
      <family val="2"/>
    </font>
    <font>
      <sz val="10"/>
      <color rgb="FF000000"/>
      <name val="Tahoma"/>
      <family val="2"/>
    </font>
    <font>
      <sz val="9"/>
      <color theme="1"/>
      <name val="Arial"/>
      <family val="2"/>
    </font>
    <font>
      <sz val="10"/>
      <color theme="1"/>
      <name val="Arial"/>
      <family val="2"/>
    </font>
    <font>
      <b/>
      <i/>
      <sz val="12"/>
      <color rgb="FFFF0000"/>
      <name val="Arial"/>
      <family val="2"/>
    </font>
    <font>
      <i/>
      <sz val="11"/>
      <name val="Arial"/>
      <family val="2"/>
    </font>
    <font>
      <sz val="9"/>
      <color rgb="FFFF0000"/>
      <name val="Arial"/>
      <family val="2"/>
    </font>
    <font>
      <b/>
      <sz val="24"/>
      <color rgb="FF000000"/>
      <name val="Arial"/>
      <family val="2"/>
    </font>
    <font>
      <sz val="36"/>
      <color theme="1"/>
      <name val="Arial"/>
      <family val="2"/>
    </font>
    <font>
      <b/>
      <i/>
      <sz val="9"/>
      <color rgb="FF000000"/>
      <name val="Arial"/>
      <family val="2"/>
    </font>
    <font>
      <b/>
      <i/>
      <sz val="9"/>
      <color rgb="FF00B050"/>
      <name val="Arial"/>
      <family val="2"/>
    </font>
    <font>
      <b/>
      <i/>
      <sz val="9"/>
      <color rgb="FFFF0000"/>
      <name val="Arial"/>
      <family val="2"/>
    </font>
    <font>
      <b/>
      <sz val="20"/>
      <color theme="1"/>
      <name val="Arial"/>
      <family val="2"/>
    </font>
    <font>
      <sz val="20"/>
      <name val="Arial"/>
      <family val="2"/>
    </font>
    <font>
      <sz val="10"/>
      <color theme="1"/>
      <name val="Calibri"/>
      <family val="2"/>
      <scheme val="minor"/>
    </font>
    <font>
      <b/>
      <i/>
      <sz val="11"/>
      <color rgb="FF000000"/>
      <name val="Arial"/>
      <family val="2"/>
    </font>
    <font>
      <sz val="9"/>
      <color rgb="FF000000"/>
      <name val="Arial"/>
      <family val="2"/>
    </font>
    <font>
      <i/>
      <sz val="10"/>
      <color theme="1"/>
      <name val="Arial"/>
      <family val="2"/>
    </font>
    <font>
      <b/>
      <sz val="9"/>
      <color theme="1"/>
      <name val="Arial"/>
      <family val="2"/>
    </font>
    <font>
      <sz val="9"/>
      <color theme="1"/>
      <name val="Calibri"/>
      <family val="2"/>
      <scheme val="minor"/>
    </font>
    <font>
      <b/>
      <u/>
      <sz val="11"/>
      <color theme="1"/>
      <name val="Arial"/>
      <family val="2"/>
    </font>
    <font>
      <b/>
      <i/>
      <sz val="10"/>
      <color theme="1"/>
      <name val="Arial"/>
      <family val="2"/>
    </font>
    <font>
      <i/>
      <sz val="10"/>
      <color rgb="FFFF0000"/>
      <name val="Arial"/>
      <family val="2"/>
    </font>
    <font>
      <i/>
      <u/>
      <sz val="10"/>
      <color theme="1"/>
      <name val="Arial"/>
      <family val="2"/>
    </font>
    <font>
      <sz val="9"/>
      <name val="Arial"/>
      <family val="2"/>
    </font>
    <font>
      <i/>
      <sz val="9"/>
      <color rgb="FF00B050"/>
      <name val="Arial"/>
      <family val="2"/>
    </font>
    <font>
      <i/>
      <sz val="11"/>
      <color rgb="FF000000"/>
      <name val="Arial"/>
      <family val="2"/>
      <charset val="186"/>
    </font>
    <font>
      <i/>
      <sz val="11"/>
      <color rgb="FF000000"/>
      <name val="Arial"/>
      <family val="2"/>
    </font>
    <font>
      <b/>
      <sz val="24"/>
      <color theme="1"/>
      <name val="Arial"/>
      <family val="2"/>
    </font>
    <font>
      <sz val="11"/>
      <color theme="1"/>
      <name val="Arial"/>
      <family val="2"/>
      <charset val="186"/>
    </font>
    <font>
      <b/>
      <sz val="10"/>
      <color theme="1"/>
      <name val="Arial"/>
      <family val="2"/>
    </font>
    <font>
      <b/>
      <sz val="10"/>
      <color theme="0"/>
      <name val="Arial"/>
      <family val="2"/>
    </font>
    <font>
      <sz val="10"/>
      <color theme="0"/>
      <name val="Arial"/>
      <family val="2"/>
    </font>
    <font>
      <sz val="10"/>
      <name val="Arial"/>
      <family val="2"/>
    </font>
    <font>
      <sz val="10"/>
      <color rgb="FFFF0000"/>
      <name val="Arial"/>
      <family val="2"/>
    </font>
    <font>
      <i/>
      <sz val="10"/>
      <color rgb="FF0070C0"/>
      <name val="Arial"/>
      <family val="2"/>
    </font>
    <font>
      <u/>
      <sz val="10"/>
      <color theme="10"/>
      <name val="Arial"/>
      <family val="2"/>
    </font>
    <font>
      <sz val="10"/>
      <color rgb="FF000000"/>
      <name val="Arial"/>
      <family val="2"/>
    </font>
    <font>
      <b/>
      <i/>
      <sz val="9"/>
      <color theme="5"/>
      <name val="Arial"/>
      <family val="2"/>
      <charset val="186"/>
    </font>
    <font>
      <b/>
      <sz val="12"/>
      <color rgb="FF000000"/>
      <name val="Arial"/>
      <family val="2"/>
    </font>
    <font>
      <sz val="12"/>
      <color theme="1"/>
      <name val="Arial"/>
      <family val="2"/>
    </font>
    <font>
      <b/>
      <sz val="10"/>
      <color rgb="FFFF0000"/>
      <name val="Arial"/>
      <family val="2"/>
      <charset val="186"/>
    </font>
    <font>
      <b/>
      <sz val="10"/>
      <color theme="1"/>
      <name val="Arial"/>
      <family val="2"/>
      <charset val="186"/>
    </font>
    <font>
      <sz val="10"/>
      <name val="Arial"/>
      <family val="2"/>
      <charset val="186"/>
    </font>
    <font>
      <sz val="8"/>
      <color rgb="FF000000"/>
      <name val="Segoe UI"/>
      <family val="2"/>
      <charset val="186"/>
    </font>
  </fonts>
  <fills count="1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tint="-0.14999847407452621"/>
        <bgColor indexed="64"/>
      </patternFill>
    </fill>
    <fill>
      <patternFill patternType="solid">
        <fgColor rgb="FFFFFF00"/>
        <bgColor indexed="64"/>
      </patternFill>
    </fill>
    <fill>
      <patternFill patternType="solid">
        <fgColor rgb="FFC0C0C0"/>
        <bgColor rgb="FFC0C0C0"/>
      </patternFill>
    </fill>
    <fill>
      <patternFill patternType="solid">
        <fgColor rgb="FF92D050"/>
        <bgColor rgb="FF92D050"/>
      </patternFill>
    </fill>
    <fill>
      <patternFill patternType="solid">
        <fgColor rgb="FF00B050"/>
        <bgColor rgb="FF00B050"/>
      </patternFill>
    </fill>
    <fill>
      <patternFill patternType="solid">
        <fgColor rgb="FFFFFF00"/>
        <bgColor rgb="FFFFFF00"/>
      </patternFill>
    </fill>
  </fills>
  <borders count="71">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top style="thin">
        <color rgb="FF000000"/>
      </top>
      <bottom/>
      <diagonal/>
    </border>
    <border>
      <left/>
      <right/>
      <top style="thin">
        <color indexed="64"/>
      </top>
      <bottom style="thin">
        <color indexed="64"/>
      </bottom>
      <diagonal/>
    </border>
    <border>
      <left style="thin">
        <color rgb="FF000000"/>
      </left>
      <right/>
      <top/>
      <bottom style="thin">
        <color rgb="FF000000"/>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style="medium">
        <color rgb="FF000000"/>
      </left>
      <right style="medium">
        <color rgb="FF000000"/>
      </right>
      <top style="medium">
        <color rgb="FF000000"/>
      </top>
      <bottom/>
      <diagonal/>
    </border>
    <border>
      <left/>
      <right style="thin">
        <color indexed="64"/>
      </right>
      <top/>
      <bottom/>
      <diagonal/>
    </border>
    <border>
      <left style="medium">
        <color rgb="FF000000"/>
      </left>
      <right style="thin">
        <color rgb="FF000000"/>
      </right>
      <top style="hair">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medium">
        <color rgb="FF000000"/>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top style="hair">
        <color rgb="FF000000"/>
      </top>
      <bottom style="hair">
        <color rgb="FF000000"/>
      </bottom>
      <diagonal/>
    </border>
    <border>
      <left style="medium">
        <color rgb="FF000000"/>
      </left>
      <right/>
      <top/>
      <bottom style="hair">
        <color rgb="FF000000"/>
      </bottom>
      <diagonal/>
    </border>
    <border>
      <left style="thin">
        <color rgb="FF000000"/>
      </left>
      <right style="medium">
        <color rgb="FF000000"/>
      </right>
      <top/>
      <bottom style="hair">
        <color rgb="FF000000"/>
      </bottom>
      <diagonal/>
    </border>
    <border>
      <left style="medium">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bottom style="medium">
        <color rgb="FF000000"/>
      </bottom>
      <diagonal/>
    </border>
  </borders>
  <cellStyleXfs count="1">
    <xf numFmtId="0" fontId="0" fillId="0" borderId="0"/>
  </cellStyleXfs>
  <cellXfs count="233">
    <xf numFmtId="0" fontId="0" fillId="0" borderId="0" xfId="0"/>
    <xf numFmtId="0" fontId="1" fillId="0" borderId="0" xfId="0" applyFont="1" applyAlignment="1">
      <alignment horizontal="center"/>
    </xf>
    <xf numFmtId="0" fontId="3" fillId="0" borderId="0" xfId="0" applyFont="1"/>
    <xf numFmtId="0" fontId="3" fillId="0" borderId="0" xfId="0" applyFont="1" applyAlignment="1">
      <alignment horizontal="center"/>
    </xf>
    <xf numFmtId="0" fontId="10" fillId="0" borderId="6" xfId="0" applyFont="1" applyBorder="1" applyProtection="1">
      <protection locked="0"/>
    </xf>
    <xf numFmtId="14" fontId="10" fillId="0" borderId="8" xfId="0" applyNumberFormat="1" applyFont="1" applyBorder="1" applyProtection="1">
      <protection locked="0"/>
    </xf>
    <xf numFmtId="0" fontId="10" fillId="0" borderId="3" xfId="0" applyFont="1" applyBorder="1" applyProtection="1">
      <protection locked="0"/>
    </xf>
    <xf numFmtId="0" fontId="10" fillId="0" borderId="9" xfId="0" applyFont="1" applyBorder="1"/>
    <xf numFmtId="1" fontId="10" fillId="0" borderId="8" xfId="0" applyNumberFormat="1" applyFont="1" applyBorder="1" applyProtection="1">
      <protection locked="0"/>
    </xf>
    <xf numFmtId="1" fontId="10" fillId="0" borderId="0" xfId="0" applyNumberFormat="1" applyFont="1"/>
    <xf numFmtId="0" fontId="1" fillId="0" borderId="0" xfId="0" applyFont="1"/>
    <xf numFmtId="0" fontId="11" fillId="3" borderId="6" xfId="0" applyFont="1" applyFill="1" applyBorder="1" applyAlignment="1">
      <alignment horizontal="center"/>
    </xf>
    <xf numFmtId="0" fontId="10" fillId="2" borderId="6" xfId="0" applyFont="1" applyFill="1" applyBorder="1" applyAlignment="1" applyProtection="1">
      <alignment horizontal="left"/>
      <protection locked="0"/>
    </xf>
    <xf numFmtId="0" fontId="10" fillId="0" borderId="6" xfId="0" applyFont="1" applyBorder="1" applyAlignment="1" applyProtection="1">
      <alignment horizontal="left"/>
      <protection locked="0"/>
    </xf>
    <xf numFmtId="0" fontId="3" fillId="0" borderId="24" xfId="0" applyFont="1" applyBorder="1"/>
    <xf numFmtId="0" fontId="11"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4" borderId="6" xfId="0" applyFont="1" applyFill="1" applyBorder="1" applyAlignment="1">
      <alignment horizontal="center" vertical="center" wrapText="1"/>
    </xf>
    <xf numFmtId="165" fontId="10" fillId="0" borderId="6" xfId="0" applyNumberFormat="1" applyFont="1" applyBorder="1" applyProtection="1">
      <protection locked="0"/>
    </xf>
    <xf numFmtId="0" fontId="10" fillId="0" borderId="6" xfId="0" applyFont="1" applyBorder="1" applyAlignment="1" applyProtection="1">
      <alignment horizontal="center"/>
      <protection locked="0"/>
    </xf>
    <xf numFmtId="0" fontId="10" fillId="5" borderId="6" xfId="0" applyFont="1" applyFill="1" applyBorder="1" applyAlignment="1" applyProtection="1">
      <alignment horizontal="center"/>
      <protection locked="0"/>
    </xf>
    <xf numFmtId="2" fontId="10" fillId="0" borderId="6" xfId="0" applyNumberFormat="1" applyFont="1" applyBorder="1" applyAlignment="1" applyProtection="1">
      <alignment horizontal="center"/>
      <protection locked="0"/>
    </xf>
    <xf numFmtId="0" fontId="10" fillId="0" borderId="28" xfId="0" applyFont="1" applyBorder="1" applyProtection="1">
      <protection locked="0"/>
    </xf>
    <xf numFmtId="0" fontId="10" fillId="0" borderId="28" xfId="0" applyFont="1" applyBorder="1" applyAlignment="1" applyProtection="1">
      <alignment horizontal="center"/>
      <protection locked="0"/>
    </xf>
    <xf numFmtId="0" fontId="10" fillId="5" borderId="28" xfId="0" applyFont="1" applyFill="1" applyBorder="1" applyAlignment="1" applyProtection="1">
      <alignment horizontal="center"/>
      <protection locked="0"/>
    </xf>
    <xf numFmtId="2" fontId="10" fillId="0" borderId="29" xfId="0" applyNumberFormat="1" applyFont="1" applyBorder="1" applyAlignment="1" applyProtection="1">
      <alignment horizontal="center"/>
      <protection locked="0"/>
    </xf>
    <xf numFmtId="0" fontId="15" fillId="0" borderId="0" xfId="0" applyFont="1"/>
    <xf numFmtId="1" fontId="15" fillId="0" borderId="0" xfId="0" applyNumberFormat="1"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3" fillId="0" borderId="11" xfId="0" applyFont="1" applyBorder="1"/>
    <xf numFmtId="0" fontId="3" fillId="0" borderId="11" xfId="0" applyFont="1" applyBorder="1" applyAlignment="1">
      <alignment horizontal="center"/>
    </xf>
    <xf numFmtId="1" fontId="3" fillId="0" borderId="0" xfId="0" applyNumberFormat="1" applyFont="1"/>
    <xf numFmtId="0" fontId="19" fillId="0" borderId="0" xfId="0" applyFont="1" applyAlignment="1">
      <alignment horizontal="center" vertical="center" wrapText="1"/>
    </xf>
    <xf numFmtId="0" fontId="16" fillId="0" borderId="0" xfId="0" applyFont="1" applyAlignment="1">
      <alignment horizontal="left" vertical="center"/>
    </xf>
    <xf numFmtId="1" fontId="15" fillId="0" borderId="0" xfId="0" applyNumberFormat="1" applyFont="1" applyAlignment="1">
      <alignment vertical="center"/>
    </xf>
    <xf numFmtId="0" fontId="15" fillId="0" borderId="0" xfId="0" applyFont="1" applyAlignment="1">
      <alignment horizontal="center" vertical="center" wrapText="1"/>
    </xf>
    <xf numFmtId="0" fontId="3" fillId="0" borderId="42" xfId="0" applyFont="1" applyBorder="1"/>
    <xf numFmtId="0" fontId="3" fillId="0" borderId="43" xfId="0" applyFont="1" applyBorder="1"/>
    <xf numFmtId="0" fontId="21" fillId="0" borderId="0" xfId="0" applyFont="1" applyAlignment="1">
      <alignment vertical="center"/>
    </xf>
    <xf numFmtId="0" fontId="7" fillId="0" borderId="39" xfId="0" applyFont="1" applyBorder="1" applyAlignment="1">
      <alignment horizontal="center"/>
    </xf>
    <xf numFmtId="1" fontId="5" fillId="0" borderId="44" xfId="0" applyNumberFormat="1" applyFont="1" applyBorder="1" applyAlignment="1" applyProtection="1">
      <alignment horizontal="center" vertical="center" wrapText="1"/>
      <protection locked="0"/>
    </xf>
    <xf numFmtId="0" fontId="27" fillId="0" borderId="0" xfId="0" applyFont="1" applyAlignment="1">
      <alignment horizontal="center" vertical="center"/>
    </xf>
    <xf numFmtId="0" fontId="28" fillId="0" borderId="0" xfId="0" applyFont="1"/>
    <xf numFmtId="0" fontId="6" fillId="0" borderId="0" xfId="0" applyFont="1"/>
    <xf numFmtId="0" fontId="15" fillId="0" borderId="45" xfId="0" applyFont="1" applyBorder="1"/>
    <xf numFmtId="1" fontId="29" fillId="0" borderId="46" xfId="0" applyNumberFormat="1" applyFont="1" applyBorder="1" applyAlignment="1" applyProtection="1">
      <alignment horizontal="center" vertical="center" wrapText="1"/>
      <protection locked="0"/>
    </xf>
    <xf numFmtId="0" fontId="2" fillId="0" borderId="0" xfId="0" applyFont="1" applyAlignment="1">
      <alignment vertical="top" wrapText="1"/>
    </xf>
    <xf numFmtId="0" fontId="2" fillId="0" borderId="0" xfId="0" applyFont="1"/>
    <xf numFmtId="0" fontId="15" fillId="0" borderId="47" xfId="0" applyFont="1" applyBorder="1"/>
    <xf numFmtId="1" fontId="15" fillId="0" borderId="48" xfId="0" applyNumberFormat="1" applyFont="1" applyBorder="1" applyAlignment="1" applyProtection="1">
      <alignment horizontal="center" vertical="center" wrapText="1"/>
      <protection locked="0"/>
    </xf>
    <xf numFmtId="0" fontId="3" fillId="0" borderId="0" xfId="0" applyFont="1" applyAlignment="1">
      <alignment vertical="top" wrapText="1"/>
    </xf>
    <xf numFmtId="0" fontId="2" fillId="0" borderId="0" xfId="0" applyFont="1" applyAlignment="1">
      <alignment horizontal="left" vertical="top" wrapText="1"/>
    </xf>
    <xf numFmtId="0" fontId="15" fillId="0" borderId="0" xfId="0" applyFont="1" applyAlignment="1">
      <alignment vertical="center"/>
    </xf>
    <xf numFmtId="1" fontId="15" fillId="7" borderId="48" xfId="0" applyNumberFormat="1" applyFont="1" applyFill="1" applyBorder="1" applyAlignment="1" applyProtection="1">
      <alignment horizontal="center" vertical="center" wrapText="1"/>
      <protection locked="0"/>
    </xf>
    <xf numFmtId="0" fontId="30" fillId="0" borderId="0" xfId="0" applyFont="1" applyAlignment="1">
      <alignment vertical="top" wrapText="1"/>
    </xf>
    <xf numFmtId="0" fontId="29" fillId="0" borderId="47" xfId="0" applyFont="1" applyBorder="1"/>
    <xf numFmtId="0" fontId="31" fillId="0" borderId="0" xfId="0" applyFont="1" applyAlignment="1">
      <alignment horizontal="center" vertical="center"/>
    </xf>
    <xf numFmtId="0" fontId="15" fillId="0" borderId="47" xfId="0" applyFont="1" applyBorder="1" applyAlignment="1">
      <alignment horizontal="left" vertical="center"/>
    </xf>
    <xf numFmtId="0" fontId="30"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left" vertical="top" wrapText="1"/>
    </xf>
    <xf numFmtId="0" fontId="29" fillId="0" borderId="47" xfId="0" applyFont="1" applyBorder="1" applyAlignment="1">
      <alignment vertical="center"/>
    </xf>
    <xf numFmtId="0" fontId="32" fillId="0" borderId="0" xfId="0" applyFont="1"/>
    <xf numFmtId="0" fontId="3" fillId="0" borderId="53" xfId="0" applyFont="1" applyBorder="1"/>
    <xf numFmtId="0" fontId="15" fillId="0" borderId="54" xfId="0" applyFont="1" applyBorder="1" applyAlignment="1">
      <alignment horizontal="center" vertical="center" wrapText="1"/>
    </xf>
    <xf numFmtId="0" fontId="3" fillId="0" borderId="55" xfId="0" applyFont="1" applyBorder="1"/>
    <xf numFmtId="0" fontId="33" fillId="0" borderId="9" xfId="0" applyFont="1" applyBorder="1" applyAlignment="1">
      <alignment horizontal="left"/>
    </xf>
    <xf numFmtId="0" fontId="29" fillId="0" borderId="56" xfId="0" applyFont="1" applyBorder="1" applyAlignment="1">
      <alignment vertical="center"/>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34" fillId="0" borderId="0" xfId="0" applyFont="1" applyAlignment="1">
      <alignment horizontal="left" vertical="top" wrapText="1"/>
    </xf>
    <xf numFmtId="0" fontId="1" fillId="0" borderId="9" xfId="0" applyFont="1" applyBorder="1" applyAlignment="1">
      <alignment horizontal="left" wrapText="1"/>
    </xf>
    <xf numFmtId="0" fontId="15" fillId="0" borderId="59" xfId="0" applyFont="1" applyBorder="1" applyAlignment="1">
      <alignment vertical="center"/>
    </xf>
    <xf numFmtId="1" fontId="15" fillId="7" borderId="60" xfId="0" applyNumberFormat="1" applyFont="1" applyFill="1" applyBorder="1" applyAlignment="1" applyProtection="1">
      <alignment horizontal="center" vertical="center" wrapText="1"/>
      <protection locked="0"/>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3" fillId="0" borderId="40" xfId="0" applyFont="1" applyBorder="1"/>
    <xf numFmtId="1" fontId="15" fillId="0" borderId="40" xfId="0" applyNumberFormat="1" applyFont="1" applyBorder="1" applyAlignment="1">
      <alignment vertical="center"/>
    </xf>
    <xf numFmtId="0" fontId="3" fillId="0" borderId="9" xfId="0" applyFont="1" applyBorder="1"/>
    <xf numFmtId="1" fontId="5" fillId="9" borderId="44" xfId="0" applyNumberFormat="1" applyFont="1" applyFill="1" applyBorder="1" applyAlignment="1" applyProtection="1">
      <alignment horizontal="center" vertical="center" wrapText="1"/>
      <protection locked="0"/>
    </xf>
    <xf numFmtId="0" fontId="30" fillId="0" borderId="0" xfId="0" applyFont="1" applyAlignment="1">
      <alignment horizontal="left" vertical="top" wrapText="1"/>
    </xf>
    <xf numFmtId="0" fontId="30" fillId="0" borderId="9" xfId="0" applyFont="1" applyBorder="1" applyAlignment="1">
      <alignment horizontal="left" vertical="top" wrapText="1"/>
    </xf>
    <xf numFmtId="0" fontId="29" fillId="0" borderId="47" xfId="0" applyFont="1" applyBorder="1" applyAlignment="1">
      <alignment horizontal="left" vertical="center"/>
    </xf>
    <xf numFmtId="1" fontId="29" fillId="9" borderId="48" xfId="0" applyNumberFormat="1" applyFont="1" applyFill="1" applyBorder="1" applyAlignment="1" applyProtection="1">
      <alignment horizontal="center" vertical="center" wrapText="1"/>
      <protection locked="0"/>
    </xf>
    <xf numFmtId="0" fontId="29" fillId="0" borderId="64" xfId="0" applyFont="1" applyBorder="1"/>
    <xf numFmtId="1" fontId="15" fillId="9" borderId="48" xfId="0" applyNumberFormat="1" applyFont="1" applyFill="1" applyBorder="1" applyAlignment="1" applyProtection="1">
      <alignment horizontal="center" vertical="center" wrapText="1"/>
      <protection locked="0"/>
    </xf>
    <xf numFmtId="0" fontId="29" fillId="0" borderId="59" xfId="0" applyFont="1" applyBorder="1"/>
    <xf numFmtId="1" fontId="15" fillId="0" borderId="60" xfId="0" applyNumberFormat="1" applyFont="1" applyBorder="1" applyAlignment="1" applyProtection="1">
      <alignment horizontal="center" vertical="center" wrapText="1"/>
      <protection locked="0"/>
    </xf>
    <xf numFmtId="0" fontId="36" fillId="0" borderId="0" xfId="0" applyFont="1" applyAlignment="1">
      <alignment horizontal="left" vertical="top" wrapText="1"/>
    </xf>
    <xf numFmtId="0" fontId="29" fillId="0" borderId="65" xfId="0" applyFont="1" applyBorder="1"/>
    <xf numFmtId="1" fontId="15" fillId="0" borderId="66" xfId="0" applyNumberFormat="1" applyFont="1" applyBorder="1" applyAlignment="1" applyProtection="1">
      <alignment horizontal="center" vertical="center" wrapText="1"/>
      <protection locked="0"/>
    </xf>
    <xf numFmtId="0" fontId="37" fillId="0" borderId="0" xfId="0" applyFont="1" applyAlignment="1">
      <alignment horizontal="center" vertical="center"/>
    </xf>
    <xf numFmtId="0" fontId="29" fillId="0" borderId="13" xfId="0" applyFont="1" applyBorder="1"/>
    <xf numFmtId="0" fontId="30" fillId="0" borderId="55" xfId="0" applyFont="1" applyBorder="1" applyAlignment="1">
      <alignment vertical="top" wrapText="1"/>
    </xf>
    <xf numFmtId="0" fontId="33" fillId="0" borderId="0" xfId="0" applyFont="1"/>
    <xf numFmtId="0" fontId="33" fillId="0" borderId="55" xfId="0" applyFont="1" applyBorder="1"/>
    <xf numFmtId="0" fontId="33" fillId="0" borderId="9" xfId="0" applyFont="1" applyBorder="1"/>
    <xf numFmtId="0" fontId="34" fillId="0" borderId="0" xfId="0" applyFont="1" applyAlignment="1">
      <alignment vertical="center" wrapText="1"/>
    </xf>
    <xf numFmtId="0" fontId="1" fillId="0" borderId="9" xfId="0" applyFont="1" applyBorder="1" applyAlignment="1">
      <alignment horizontal="center" vertical="top" wrapText="1"/>
    </xf>
    <xf numFmtId="0" fontId="4" fillId="0" borderId="0" xfId="0" applyFont="1"/>
    <xf numFmtId="0" fontId="29" fillId="0" borderId="67" xfId="0" applyFont="1" applyBorder="1"/>
    <xf numFmtId="1" fontId="15" fillId="0" borderId="68" xfId="0" applyNumberFormat="1" applyFont="1" applyBorder="1" applyAlignment="1" applyProtection="1">
      <alignment horizontal="center" vertical="center" wrapText="1"/>
      <protection locked="0"/>
    </xf>
    <xf numFmtId="0" fontId="29" fillId="0" borderId="69" xfId="0" applyFont="1" applyBorder="1" applyAlignment="1">
      <alignment vertical="center"/>
    </xf>
    <xf numFmtId="1" fontId="15" fillId="0" borderId="46" xfId="0" applyNumberFormat="1" applyFont="1" applyBorder="1" applyAlignment="1" applyProtection="1">
      <alignment horizontal="center" vertical="center" wrapText="1"/>
      <protection locked="0"/>
    </xf>
    <xf numFmtId="166" fontId="3" fillId="0" borderId="0" xfId="0" applyNumberFormat="1" applyFont="1"/>
    <xf numFmtId="0" fontId="29" fillId="0" borderId="59" xfId="0" applyFont="1" applyBorder="1" applyAlignment="1">
      <alignment vertical="center"/>
    </xf>
    <xf numFmtId="1" fontId="15" fillId="0" borderId="70" xfId="0" applyNumberFormat="1" applyFont="1" applyBorder="1" applyAlignment="1" applyProtection="1">
      <alignment horizontal="center" vertical="center" wrapText="1"/>
      <protection locked="0"/>
    </xf>
    <xf numFmtId="0" fontId="3" fillId="0" borderId="7" xfId="0" applyFont="1" applyBorder="1"/>
    <xf numFmtId="0" fontId="7" fillId="0" borderId="39" xfId="0" applyFont="1" applyBorder="1" applyAlignment="1">
      <alignment horizontal="center" vertical="center"/>
    </xf>
    <xf numFmtId="0" fontId="30" fillId="0" borderId="43" xfId="0" applyFont="1" applyBorder="1" applyAlignment="1">
      <alignment horizontal="left" vertical="top" wrapText="1"/>
    </xf>
    <xf numFmtId="0" fontId="3" fillId="0" borderId="26" xfId="0" applyFont="1" applyBorder="1"/>
    <xf numFmtId="0" fontId="30" fillId="0" borderId="7" xfId="0" applyFont="1" applyBorder="1" applyAlignment="1">
      <alignment vertical="top" wrapText="1"/>
    </xf>
    <xf numFmtId="0" fontId="30" fillId="0" borderId="26" xfId="0" applyFont="1" applyBorder="1" applyAlignment="1">
      <alignment vertical="top" wrapText="1"/>
    </xf>
    <xf numFmtId="0" fontId="30" fillId="0" borderId="26" xfId="0" applyFont="1" applyBorder="1" applyAlignment="1">
      <alignment horizontal="left" vertical="top" wrapText="1"/>
    </xf>
    <xf numFmtId="0" fontId="30" fillId="0" borderId="14" xfId="0" applyFont="1" applyBorder="1" applyAlignment="1">
      <alignment horizontal="left" vertical="top" wrapText="1"/>
    </xf>
    <xf numFmtId="0" fontId="3" fillId="0" borderId="13" xfId="0" applyFont="1" applyBorder="1"/>
    <xf numFmtId="0" fontId="2" fillId="0" borderId="7" xfId="0" applyFont="1" applyBorder="1"/>
    <xf numFmtId="1" fontId="31" fillId="0" borderId="0" xfId="0" applyNumberFormat="1" applyFont="1" applyAlignment="1">
      <alignment horizontal="center" vertical="center"/>
    </xf>
    <xf numFmtId="0" fontId="41" fillId="0" borderId="0" xfId="0" applyFont="1" applyAlignment="1" applyProtection="1">
      <alignment horizontal="center"/>
      <protection locked="0"/>
    </xf>
    <xf numFmtId="0" fontId="0" fillId="0" borderId="0" xfId="0" applyProtection="1">
      <protection locked="0"/>
    </xf>
    <xf numFmtId="0" fontId="42" fillId="0" borderId="0" xfId="0" applyFont="1" applyProtection="1">
      <protection locked="0"/>
    </xf>
    <xf numFmtId="0" fontId="43" fillId="0" borderId="0" xfId="0" applyFont="1" applyAlignment="1">
      <alignment horizontal="center"/>
    </xf>
    <xf numFmtId="0" fontId="30" fillId="0" borderId="0" xfId="0" applyFont="1" applyAlignment="1">
      <alignment horizontal="left"/>
    </xf>
    <xf numFmtId="0" fontId="16" fillId="0" borderId="0" xfId="0" applyFont="1"/>
    <xf numFmtId="0" fontId="16" fillId="0" borderId="0" xfId="0" applyFont="1" applyAlignment="1">
      <alignment horizontal="center"/>
    </xf>
    <xf numFmtId="0" fontId="47" fillId="0" borderId="0" xfId="0" applyFont="1"/>
    <xf numFmtId="0" fontId="35" fillId="0" borderId="0" xfId="0" applyFont="1" applyAlignment="1">
      <alignment horizontal="left"/>
    </xf>
    <xf numFmtId="0" fontId="11" fillId="0" borderId="0" xfId="0" applyFont="1" applyAlignment="1">
      <alignment horizontal="right"/>
    </xf>
    <xf numFmtId="0" fontId="16" fillId="0" borderId="0" xfId="0" applyFont="1" applyAlignment="1">
      <alignment horizontal="right"/>
    </xf>
    <xf numFmtId="0" fontId="46" fillId="0" borderId="0" xfId="0" applyFont="1" applyProtection="1">
      <protection locked="0"/>
    </xf>
    <xf numFmtId="0" fontId="43" fillId="0" borderId="0" xfId="0" applyFont="1" applyAlignment="1">
      <alignment horizontal="right"/>
    </xf>
    <xf numFmtId="164" fontId="16" fillId="0" borderId="0" xfId="0" applyNumberFormat="1" applyFont="1"/>
    <xf numFmtId="0" fontId="43" fillId="0" borderId="0" xfId="0" applyFont="1"/>
    <xf numFmtId="0" fontId="48" fillId="0" borderId="15" xfId="0" applyFont="1" applyBorder="1" applyAlignment="1">
      <alignment vertical="top" wrapText="1"/>
    </xf>
    <xf numFmtId="0" fontId="49" fillId="0" borderId="6" xfId="0" applyFont="1" applyBorder="1" applyProtection="1">
      <protection locked="0"/>
    </xf>
    <xf numFmtId="0" fontId="16" fillId="0" borderId="22" xfId="0" applyFont="1" applyBorder="1"/>
    <xf numFmtId="0" fontId="16" fillId="0" borderId="24" xfId="0" applyFont="1" applyBorder="1"/>
    <xf numFmtId="0" fontId="30" fillId="0" borderId="0" xfId="0" applyFont="1" applyAlignment="1">
      <alignment horizontal="center" vertical="top" wrapText="1"/>
    </xf>
    <xf numFmtId="0" fontId="50" fillId="0" borderId="0" xfId="0" applyFont="1" applyAlignment="1">
      <alignment horizontal="right" wrapText="1"/>
    </xf>
    <xf numFmtId="0" fontId="50" fillId="0" borderId="0" xfId="0" applyFont="1" applyAlignment="1">
      <alignment horizontal="right"/>
    </xf>
    <xf numFmtId="0" fontId="16" fillId="0" borderId="0" xfId="0" applyFont="1" applyAlignment="1">
      <alignment wrapText="1"/>
    </xf>
    <xf numFmtId="0" fontId="43" fillId="0" borderId="30" xfId="0" applyFont="1" applyBorder="1"/>
    <xf numFmtId="0" fontId="16" fillId="0" borderId="31" xfId="0" applyFont="1" applyBorder="1"/>
    <xf numFmtId="0" fontId="16" fillId="0" borderId="32" xfId="0" applyFont="1" applyBorder="1"/>
    <xf numFmtId="0" fontId="44" fillId="0" borderId="0" xfId="0" applyFont="1" applyAlignment="1">
      <alignment horizontal="center"/>
    </xf>
    <xf numFmtId="0" fontId="45" fillId="0" borderId="0" xfId="0" applyFont="1"/>
    <xf numFmtId="0" fontId="44" fillId="0" borderId="0" xfId="0" applyFont="1"/>
    <xf numFmtId="0" fontId="52" fillId="0" borderId="0" xfId="0" applyFont="1" applyAlignment="1">
      <alignment horizontal="center" vertical="center"/>
    </xf>
    <xf numFmtId="0" fontId="53" fillId="0" borderId="0" xfId="0" applyFont="1"/>
    <xf numFmtId="0" fontId="16" fillId="0" borderId="1" xfId="0" applyFont="1" applyBorder="1" applyAlignment="1">
      <alignment horizontal="center"/>
    </xf>
    <xf numFmtId="0" fontId="46" fillId="0" borderId="1" xfId="0" applyFont="1" applyBorder="1"/>
    <xf numFmtId="0" fontId="11" fillId="0" borderId="0" xfId="0" applyFont="1" applyAlignment="1">
      <alignment horizontal="right"/>
    </xf>
    <xf numFmtId="0" fontId="9" fillId="0" borderId="2" xfId="0" applyFont="1" applyBorder="1"/>
    <xf numFmtId="0" fontId="9" fillId="0" borderId="3" xfId="0" applyFont="1" applyBorder="1" applyAlignment="1" applyProtection="1">
      <alignment horizontal="center"/>
      <protection locked="0"/>
    </xf>
    <xf numFmtId="0" fontId="46" fillId="0" borderId="4" xfId="0" applyFont="1" applyBorder="1" applyProtection="1">
      <protection locked="0"/>
    </xf>
    <xf numFmtId="0" fontId="46" fillId="0" borderId="5" xfId="0" applyFont="1" applyBorder="1" applyProtection="1">
      <protection locked="0"/>
    </xf>
    <xf numFmtId="14" fontId="10" fillId="0" borderId="3" xfId="0" applyNumberFormat="1" applyFont="1" applyBorder="1" applyAlignment="1" applyProtection="1">
      <alignment horizontal="center"/>
      <protection locked="0"/>
    </xf>
    <xf numFmtId="0" fontId="16" fillId="0" borderId="0" xfId="0" applyFont="1" applyAlignment="1">
      <alignment horizontal="right"/>
    </xf>
    <xf numFmtId="0" fontId="16" fillId="0" borderId="0" xfId="0" applyFont="1"/>
    <xf numFmtId="0" fontId="11" fillId="0" borderId="7" xfId="0" applyFont="1" applyBorder="1" applyAlignment="1">
      <alignment horizontal="right"/>
    </xf>
    <xf numFmtId="0" fontId="9" fillId="0" borderId="0" xfId="0" applyFont="1"/>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11" fillId="0" borderId="13" xfId="0" applyFont="1" applyBorder="1" applyAlignment="1">
      <alignment horizont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30" fillId="0" borderId="16" xfId="0" applyFont="1" applyBorder="1" applyAlignment="1" applyProtection="1">
      <alignment horizontal="left" vertical="top" wrapText="1"/>
      <protection locked="0"/>
    </xf>
    <xf numFmtId="0" fontId="30" fillId="0" borderId="17"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19"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0" xfId="0" applyFont="1" applyBorder="1" applyAlignment="1" applyProtection="1">
      <alignment horizontal="left" vertical="top" wrapText="1"/>
      <protection locked="0"/>
    </xf>
    <xf numFmtId="0" fontId="30" fillId="0" borderId="25" xfId="0" applyFont="1" applyBorder="1" applyAlignment="1" applyProtection="1">
      <alignment horizontal="left" vertical="top" wrapText="1"/>
      <protection locked="0"/>
    </xf>
    <xf numFmtId="0" fontId="30" fillId="0" borderId="26" xfId="0" applyFont="1" applyBorder="1" applyAlignment="1" applyProtection="1">
      <alignment horizontal="left" vertical="top" wrapText="1"/>
      <protection locked="0"/>
    </xf>
    <xf numFmtId="0" fontId="30" fillId="0" borderId="27" xfId="0" applyFont="1" applyBorder="1" applyAlignment="1" applyProtection="1">
      <alignment horizontal="left" vertical="top" wrapText="1"/>
      <protection locked="0"/>
    </xf>
    <xf numFmtId="0" fontId="11" fillId="3" borderId="3" xfId="0" applyFont="1" applyFill="1" applyBorder="1" applyAlignment="1">
      <alignment horizontal="center"/>
    </xf>
    <xf numFmtId="0" fontId="9" fillId="0" borderId="5" xfId="0" applyFont="1" applyBorder="1"/>
    <xf numFmtId="0" fontId="10" fillId="0" borderId="21" xfId="0" applyFont="1" applyBorder="1" applyAlignment="1" applyProtection="1">
      <alignment horizontal="center"/>
      <protection locked="0"/>
    </xf>
    <xf numFmtId="0" fontId="10" fillId="0" borderId="5"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11" fillId="3" borderId="23" xfId="0" applyFont="1" applyFill="1" applyBorder="1" applyAlignment="1">
      <alignment horizontal="center"/>
    </xf>
    <xf numFmtId="0" fontId="11" fillId="2" borderId="0" xfId="0" applyFont="1" applyFill="1" applyAlignment="1">
      <alignment horizontal="right"/>
    </xf>
    <xf numFmtId="0" fontId="11" fillId="3" borderId="8" xfId="0" applyFont="1" applyFill="1" applyBorder="1" applyAlignment="1">
      <alignment horizontal="center"/>
    </xf>
    <xf numFmtId="16" fontId="10" fillId="0" borderId="8"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1" fillId="3" borderId="5" xfId="0" applyFont="1" applyFill="1" applyBorder="1" applyAlignment="1">
      <alignment horizontal="center"/>
    </xf>
    <xf numFmtId="0" fontId="17" fillId="0" borderId="33" xfId="0" applyFont="1" applyBorder="1" applyAlignment="1">
      <alignment horizontal="center" vertical="center" wrapText="1"/>
    </xf>
    <xf numFmtId="0" fontId="18" fillId="0" borderId="34" xfId="0" applyFont="1" applyBorder="1"/>
    <xf numFmtId="0" fontId="18" fillId="0" borderId="35" xfId="0" applyFont="1" applyBorder="1"/>
    <xf numFmtId="0" fontId="18" fillId="0" borderId="36" xfId="0" applyFont="1" applyBorder="1"/>
    <xf numFmtId="0" fontId="18" fillId="0" borderId="37" xfId="0" applyFont="1" applyBorder="1"/>
    <xf numFmtId="0" fontId="18" fillId="0" borderId="38" xfId="0" applyFont="1" applyBorder="1"/>
    <xf numFmtId="0" fontId="20" fillId="0" borderId="0" xfId="0" applyFont="1" applyAlignment="1">
      <alignment horizontal="center" vertical="center"/>
    </xf>
    <xf numFmtId="0" fontId="3" fillId="0" borderId="0" xfId="0" applyFont="1"/>
    <xf numFmtId="0" fontId="4" fillId="0" borderId="7" xfId="0" applyFont="1" applyBorder="1"/>
    <xf numFmtId="0" fontId="1" fillId="0" borderId="0" xfId="0" applyFont="1" applyAlignment="1">
      <alignment horizontal="center" wrapText="1"/>
    </xf>
    <xf numFmtId="0" fontId="21" fillId="0" borderId="0" xfId="0" applyFont="1" applyAlignment="1">
      <alignment horizontal="center" vertical="center"/>
    </xf>
    <xf numFmtId="0" fontId="22" fillId="0" borderId="0" xfId="0" applyFont="1" applyAlignment="1">
      <alignment horizontal="left" wrapText="1"/>
    </xf>
    <xf numFmtId="0" fontId="3" fillId="0" borderId="0" xfId="0" applyFont="1" applyAlignment="1">
      <alignment horizontal="left"/>
    </xf>
    <xf numFmtId="1" fontId="25" fillId="0" borderId="39" xfId="0" applyNumberFormat="1" applyFont="1" applyBorder="1" applyAlignment="1">
      <alignment horizontal="center" wrapText="1"/>
    </xf>
    <xf numFmtId="1" fontId="26" fillId="0" borderId="40" xfId="0" applyNumberFormat="1" applyFont="1" applyBorder="1"/>
    <xf numFmtId="1" fontId="26" fillId="0" borderId="41" xfId="0" applyNumberFormat="1" applyFont="1" applyBorder="1"/>
    <xf numFmtId="0" fontId="3" fillId="6" borderId="10" xfId="0" applyFont="1" applyFill="1" applyBorder="1" applyAlignment="1">
      <alignment horizontal="center"/>
    </xf>
    <xf numFmtId="0" fontId="4" fillId="0" borderId="12" xfId="0" applyFont="1" applyBorder="1"/>
    <xf numFmtId="0" fontId="4" fillId="0" borderId="49" xfId="0" applyFont="1" applyBorder="1"/>
    <xf numFmtId="0" fontId="4" fillId="0" borderId="50" xfId="0" applyFont="1" applyBorder="1"/>
    <xf numFmtId="0" fontId="6" fillId="0" borderId="0" xfId="0" applyFont="1" applyAlignment="1" applyProtection="1">
      <alignment horizontal="left" vertical="top" wrapText="1"/>
      <protection locked="0"/>
    </xf>
    <xf numFmtId="0" fontId="5" fillId="0" borderId="0" xfId="0" applyFont="1" applyProtection="1">
      <protection locked="0"/>
    </xf>
    <xf numFmtId="0" fontId="3" fillId="8" borderId="51" xfId="0" applyFont="1" applyFill="1" applyBorder="1" applyAlignment="1">
      <alignment horizontal="center"/>
    </xf>
    <xf numFmtId="0" fontId="4" fillId="0" borderId="52" xfId="0" applyFont="1" applyBorder="1"/>
    <xf numFmtId="0" fontId="4" fillId="0" borderId="13" xfId="0" applyFont="1" applyBorder="1"/>
    <xf numFmtId="0" fontId="4" fillId="0" borderId="14" xfId="0" applyFont="1" applyBorder="1"/>
    <xf numFmtId="0" fontId="7" fillId="0" borderId="0" xfId="0" applyFont="1" applyAlignment="1">
      <alignment horizontal="center"/>
    </xf>
    <xf numFmtId="0" fontId="34" fillId="0" borderId="0" xfId="0" applyFont="1" applyAlignment="1">
      <alignment horizontal="left" vertical="center" wrapText="1"/>
    </xf>
    <xf numFmtId="0" fontId="3" fillId="0" borderId="55" xfId="0" applyFont="1" applyBorder="1"/>
    <xf numFmtId="0" fontId="35" fillId="0" borderId="0" xfId="0" applyFont="1" applyAlignment="1" applyProtection="1">
      <alignment horizontal="left" vertical="top" wrapText="1"/>
      <protection locked="0"/>
    </xf>
    <xf numFmtId="0" fontId="3" fillId="0" borderId="0" xfId="0" applyFont="1" applyProtection="1">
      <protection locked="0"/>
    </xf>
    <xf numFmtId="0" fontId="4" fillId="0" borderId="55" xfId="0" applyFont="1" applyBorder="1" applyProtection="1">
      <protection locked="0"/>
    </xf>
    <xf numFmtId="0" fontId="4" fillId="0" borderId="0" xfId="0" applyFont="1" applyProtection="1">
      <protection locked="0"/>
    </xf>
    <xf numFmtId="0" fontId="38" fillId="0" borderId="11" xfId="0" applyFont="1" applyBorder="1" applyAlignment="1">
      <alignment horizontal="center" wrapText="1"/>
    </xf>
    <xf numFmtId="0" fontId="4" fillId="0" borderId="11" xfId="0" applyFont="1" applyBorder="1"/>
    <xf numFmtId="0" fontId="7" fillId="0" borderId="15" xfId="0" applyFont="1" applyBorder="1" applyAlignment="1">
      <alignment horizontal="center"/>
    </xf>
    <xf numFmtId="0" fontId="4" fillId="0" borderId="15" xfId="0" applyFont="1" applyBorder="1"/>
    <xf numFmtId="0" fontId="8" fillId="0" borderId="0" xfId="0" applyFont="1" applyAlignment="1">
      <alignment horizontal="center"/>
    </xf>
    <xf numFmtId="0" fontId="8" fillId="0" borderId="15" xfId="0" applyFont="1" applyBorder="1" applyAlignment="1">
      <alignment horizontal="center"/>
    </xf>
    <xf numFmtId="0" fontId="6"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55" fillId="0" borderId="0" xfId="0" applyFont="1"/>
    <xf numFmtId="0" fontId="56" fillId="0" borderId="0" xfId="0" applyFont="1" applyAlignment="1">
      <alignment horizontal="left"/>
    </xf>
    <xf numFmtId="0" fontId="34" fillId="0" borderId="0" xfId="0" applyFont="1" applyAlignment="1">
      <alignment horizontal="left"/>
    </xf>
  </cellXfs>
  <cellStyles count="1">
    <cellStyle name="Normaallaad" xfId="0" builtinId="0"/>
  </cellStyles>
  <dxfs count="36">
    <dxf>
      <font>
        <b/>
        <color rgb="FF00B050"/>
      </font>
      <fill>
        <patternFill patternType="none"/>
      </fill>
    </dxf>
    <dxf>
      <font>
        <b/>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i/>
        <color rgb="FFFF0000"/>
      </font>
      <fill>
        <patternFill patternType="none"/>
      </fill>
    </dxf>
    <dxf>
      <font>
        <b/>
        <color rgb="FFFF0000"/>
      </font>
      <fill>
        <patternFill patternType="none"/>
      </fill>
    </dxf>
    <dxf>
      <font>
        <color rgb="FFD8D8D8"/>
      </font>
      <fill>
        <patternFill patternType="solid">
          <fgColor rgb="FFD8D8D8"/>
          <bgColor rgb="FFD8D8D8"/>
        </patternFill>
      </fill>
    </dxf>
    <dxf>
      <font>
        <strike val="0"/>
        <color rgb="FF00B050"/>
      </font>
      <fill>
        <patternFill>
          <bgColor rgb="FF00B050"/>
        </patternFill>
      </fill>
    </dxf>
    <dxf>
      <font>
        <strike val="0"/>
        <color theme="5"/>
      </font>
      <fill>
        <patternFill>
          <bgColor theme="5"/>
        </patternFill>
      </fill>
    </dxf>
    <dxf>
      <font>
        <strike val="0"/>
        <color rgb="FFFF0000"/>
      </font>
      <fill>
        <patternFill>
          <bgColor rgb="FFFF0000"/>
        </patternFill>
      </fill>
    </dxf>
    <dxf>
      <font>
        <strike val="0"/>
        <color theme="0" tint="-0.14996795556505021"/>
      </font>
      <fill>
        <patternFill>
          <bgColor theme="0" tint="-0.14996795556505021"/>
        </patternFill>
      </fill>
    </dxf>
    <dxf>
      <font>
        <strike val="0"/>
        <color auto="1"/>
      </font>
      <fill>
        <patternFill>
          <bgColor theme="0" tint="-0.14996795556505021"/>
        </patternFill>
      </fill>
    </dxf>
    <dxf>
      <font>
        <strike val="0"/>
        <color auto="1"/>
      </font>
      <fill>
        <patternFill>
          <bgColor theme="0" tint="-0.24994659260841701"/>
        </patternFill>
      </fill>
    </dxf>
    <dxf>
      <font>
        <color rgb="FFFF0000"/>
      </font>
      <fill>
        <patternFill patternType="solid">
          <fgColor rgb="FFFF0000"/>
          <bgColor rgb="FFFF0000"/>
        </patternFill>
      </fill>
    </dxf>
    <dxf>
      <font>
        <color rgb="FFE36C09"/>
      </font>
      <fill>
        <patternFill patternType="solid">
          <fgColor rgb="FFE36C09"/>
          <bgColor rgb="FFE36C09"/>
        </patternFill>
      </fill>
    </dxf>
    <dxf>
      <font>
        <color rgb="FF00B050"/>
      </font>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xdr:col>
      <xdr:colOff>533400</xdr:colOff>
      <xdr:row>3</xdr:row>
      <xdr:rowOff>171450</xdr:rowOff>
    </xdr:to>
    <xdr:pic>
      <xdr:nvPicPr>
        <xdr:cNvPr id="2" name="Picture 3">
          <a:extLst>
            <a:ext uri="{FF2B5EF4-FFF2-40B4-BE49-F238E27FC236}">
              <a16:creationId xmlns:a16="http://schemas.microsoft.com/office/drawing/2014/main" id="{3607B4EB-94B8-4055-8396-46F11C292C9A}"/>
            </a:ext>
          </a:extLst>
        </xdr:cNvPr>
        <xdr:cNvPicPr>
          <a:picLocks noChangeAspect="1"/>
        </xdr:cNvPicPr>
      </xdr:nvPicPr>
      <xdr:blipFill>
        <a:blip xmlns:r="http://schemas.openxmlformats.org/officeDocument/2006/relationships" r:embed="rId1"/>
        <a:stretch>
          <a:fillRect/>
        </a:stretch>
      </xdr:blipFill>
      <xdr:spPr>
        <a:xfrm>
          <a:off x="2" y="0"/>
          <a:ext cx="1800223" cy="647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495300</xdr:colOff>
          <xdr:row>2</xdr:row>
          <xdr:rowOff>0</xdr:rowOff>
        </xdr:from>
        <xdr:to>
          <xdr:col>11</xdr:col>
          <xdr:colOff>1295400</xdr:colOff>
          <xdr:row>3</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BFEF0833-383E-4E6A-8736-40223F8F7F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Märkimisväärne itsident (selgitus kasti)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xdr:row>
          <xdr:rowOff>171450</xdr:rowOff>
        </xdr:from>
        <xdr:to>
          <xdr:col>11</xdr:col>
          <xdr:colOff>1295400</xdr:colOff>
          <xdr:row>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B5B8C0C6-71BE-A61B-801B-4CAA2721A9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Märkimisväärne õnnetus osavõtjaga (selgitus kasti)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3</xdr:row>
          <xdr:rowOff>123825</xdr:rowOff>
        </xdr:from>
        <xdr:to>
          <xdr:col>11</xdr:col>
          <xdr:colOff>1295400</xdr:colOff>
          <xdr:row>6</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6EAAAD6B-114C-EC14-894F-2311AEF4DD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Märkimisväärsed otsused kohtunike kogu poolt (diskvalifitseerimine, elimineerimine, olulised trahvid, sõidu neutralisatsioon või ära jätmine jne. (selgitus kasti)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xdr:row>
          <xdr:rowOff>133350</xdr:rowOff>
        </xdr:from>
        <xdr:to>
          <xdr:col>11</xdr:col>
          <xdr:colOff>1295400</xdr:colOff>
          <xdr:row>6</xdr:row>
          <xdr:rowOff>161925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D0FE00B8-5135-56C7-1B24-5FAC690227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Segoe UI"/>
                  <a:cs typeface="Segoe UI"/>
                </a:rPr>
                <a:t>Oluline info korraldajale ja/või alaliidule (selgitus kasti)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2209800</xdr:colOff>
      <xdr:row>0</xdr:row>
      <xdr:rowOff>2</xdr:rowOff>
    </xdr:from>
    <xdr:ext cx="2162175" cy="1666874"/>
    <xdr:sp macro="" textlink="">
      <xdr:nvSpPr>
        <xdr:cNvPr id="2" name="Shape 3">
          <a:extLst>
            <a:ext uri="{FF2B5EF4-FFF2-40B4-BE49-F238E27FC236}">
              <a16:creationId xmlns:a16="http://schemas.microsoft.com/office/drawing/2014/main" id="{260B2AEF-A2A6-4667-8046-CE54C50B3D08}"/>
            </a:ext>
          </a:extLst>
        </xdr:cNvPr>
        <xdr:cNvSpPr/>
      </xdr:nvSpPr>
      <xdr:spPr>
        <a:xfrm rot="-5400000" flipH="1">
          <a:off x="2562226" y="-247649"/>
          <a:ext cx="1666874" cy="2162175"/>
        </a:xfrm>
        <a:prstGeom prst="rightArrow">
          <a:avLst>
            <a:gd name="adj1" fmla="val 50000"/>
            <a:gd name="adj2" fmla="val 50000"/>
          </a:avLst>
        </a:prstGeom>
        <a:solidFill>
          <a:schemeClr val="lt1"/>
        </a:solidFill>
        <a:ln w="9525"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latin typeface="Calibri"/>
              <a:ea typeface="Calibri"/>
              <a:cs typeface="Calibri"/>
              <a:sym typeface="Calibri"/>
            </a:rPr>
            <a:t>Anna hinnang kommentaaride põhjal</a:t>
          </a:r>
          <a:endParaRPr sz="1400"/>
        </a:p>
      </xdr:txBody>
    </xdr:sp>
    <xdr:clientData fLocksWithSheet="0"/>
  </xdr:oneCellAnchor>
  <xdr:twoCellAnchor editAs="oneCell">
    <xdr:from>
      <xdr:col>0</xdr:col>
      <xdr:colOff>92364</xdr:colOff>
      <xdr:row>0</xdr:row>
      <xdr:rowOff>0</xdr:rowOff>
    </xdr:from>
    <xdr:to>
      <xdr:col>1</xdr:col>
      <xdr:colOff>2066925</xdr:colOff>
      <xdr:row>1</xdr:row>
      <xdr:rowOff>180974</xdr:rowOff>
    </xdr:to>
    <xdr:pic>
      <xdr:nvPicPr>
        <xdr:cNvPr id="3" name="Picture 3">
          <a:extLst>
            <a:ext uri="{FF2B5EF4-FFF2-40B4-BE49-F238E27FC236}">
              <a16:creationId xmlns:a16="http://schemas.microsoft.com/office/drawing/2014/main" id="{13647C35-69BA-4386-9D8B-C3FB3FCED0A8}"/>
            </a:ext>
          </a:extLst>
        </xdr:cNvPr>
        <xdr:cNvPicPr>
          <a:picLocks noChangeAspect="1"/>
        </xdr:cNvPicPr>
      </xdr:nvPicPr>
      <xdr:blipFill>
        <a:blip xmlns:r="http://schemas.openxmlformats.org/officeDocument/2006/relationships" r:embed="rId1"/>
        <a:stretch>
          <a:fillRect/>
        </a:stretch>
      </xdr:blipFill>
      <xdr:spPr>
        <a:xfrm>
          <a:off x="92364" y="0"/>
          <a:ext cx="2079336" cy="1028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66519c52095b995c/Desktop/MNT_peakohtuniku%20aruanne%20parooliga.xlsx" TargetMode="External"/><Relationship Id="rId1" Type="http://schemas.openxmlformats.org/officeDocument/2006/relationships/externalLinkPath" Target="https://d.docs.live.net/66519c52095b995c/Desktop/MNT_peakohtuniku%20aruanne%20parooli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D"/>
      <sheetName val="1-Informatsioon võistluse kohta"/>
      <sheetName val="2-Hinnang võistlusele"/>
      <sheetName val="3-Pildid"/>
    </sheetNames>
    <sheetDataSet>
      <sheetData sheetId="0"/>
      <sheetData sheetId="1"/>
      <sheetData sheetId="2">
        <row r="3">
          <cell r="F3"/>
        </row>
        <row r="21">
          <cell r="F21" t="str">
            <v/>
          </cell>
        </row>
        <row r="38">
          <cell r="F38" t="str">
            <v/>
          </cell>
        </row>
        <row r="42">
          <cell r="F42" t="str">
            <v/>
          </cell>
        </row>
        <row r="46">
          <cell r="E46"/>
        </row>
      </sheetData>
      <sheetData sheetId="3"/>
    </sheetDataSet>
  </externalBook>
</externalLink>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382BC-56C0-4ACF-ABCA-1DD13B056834}">
  <dimension ref="A1:Z1003"/>
  <sheetViews>
    <sheetView tabSelected="1" workbookViewId="0">
      <selection activeCell="H2" sqref="H2"/>
    </sheetView>
  </sheetViews>
  <sheetFormatPr defaultColWidth="14.28515625" defaultRowHeight="15" customHeight="1" x14ac:dyDescent="0.2"/>
  <cols>
    <col min="1" max="1" width="1.140625" style="125" customWidth="1"/>
    <col min="2" max="2" width="17.85546875" style="125" customWidth="1"/>
    <col min="3" max="3" width="10.28515625" style="125" customWidth="1"/>
    <col min="4" max="4" width="24.5703125" style="125" customWidth="1"/>
    <col min="5" max="5" width="16" style="125" customWidth="1"/>
    <col min="6" max="6" width="32.140625" style="125" customWidth="1"/>
    <col min="7" max="7" width="21.85546875" style="125" customWidth="1"/>
    <col min="8" max="8" width="7.5703125" style="125" bestFit="1" customWidth="1"/>
    <col min="9" max="9" width="15.85546875" style="125" customWidth="1"/>
    <col min="10" max="10" width="16.7109375" style="125" customWidth="1"/>
    <col min="11" max="11" width="17.5703125" style="125" customWidth="1"/>
    <col min="12" max="12" width="21" style="125" customWidth="1"/>
    <col min="13" max="13" width="13.140625" style="125" bestFit="1" customWidth="1"/>
    <col min="14" max="14" width="2.85546875" style="125" customWidth="1"/>
    <col min="15" max="26" width="9.140625" style="125" customWidth="1"/>
    <col min="27" max="16384" width="14.28515625" style="125"/>
  </cols>
  <sheetData>
    <row r="1" spans="1:26" ht="7.5" customHeight="1" x14ac:dyDescent="0.2">
      <c r="A1" s="123"/>
      <c r="B1" s="123"/>
      <c r="C1" s="123"/>
      <c r="D1" s="123"/>
      <c r="E1" s="123"/>
      <c r="F1" s="123"/>
      <c r="G1" s="123"/>
      <c r="H1" s="123"/>
      <c r="I1" s="123"/>
      <c r="J1" s="123"/>
      <c r="K1" s="124"/>
      <c r="L1" s="123"/>
      <c r="M1" s="123"/>
      <c r="N1" s="146"/>
      <c r="O1" s="123"/>
      <c r="P1" s="123"/>
      <c r="Q1" s="123"/>
      <c r="R1" s="123"/>
      <c r="S1" s="123"/>
      <c r="T1" s="123"/>
      <c r="U1" s="123"/>
      <c r="V1" s="123"/>
      <c r="W1" s="123"/>
      <c r="X1" s="123"/>
      <c r="Y1" s="123"/>
      <c r="Z1" s="123"/>
    </row>
    <row r="2" spans="1:26" ht="15" customHeight="1" x14ac:dyDescent="0.2">
      <c r="A2" s="123"/>
      <c r="B2" s="149" t="s">
        <v>0</v>
      </c>
      <c r="C2" s="150"/>
      <c r="D2" s="150"/>
      <c r="E2" s="150"/>
      <c r="F2" s="150"/>
      <c r="G2" s="150"/>
      <c r="H2" s="126"/>
      <c r="I2" s="232" t="s">
        <v>78</v>
      </c>
      <c r="K2" s="126"/>
      <c r="L2" s="126"/>
      <c r="M2" s="126"/>
      <c r="N2" s="147" t="b">
        <v>0</v>
      </c>
      <c r="O2" s="126"/>
      <c r="P2" s="126"/>
      <c r="Q2" s="126"/>
      <c r="R2" s="126"/>
      <c r="S2" s="126"/>
      <c r="T2" s="126"/>
      <c r="U2" s="126"/>
      <c r="V2" s="126"/>
      <c r="W2" s="126"/>
      <c r="X2" s="126"/>
      <c r="Y2" s="126"/>
      <c r="Z2" s="126"/>
    </row>
    <row r="3" spans="1:26" ht="15" customHeight="1" x14ac:dyDescent="0.2">
      <c r="A3" s="123"/>
      <c r="B3" s="150"/>
      <c r="C3" s="150"/>
      <c r="D3" s="150"/>
      <c r="E3" s="150"/>
      <c r="F3" s="150"/>
      <c r="G3" s="150"/>
      <c r="H3" s="123"/>
      <c r="I3" s="231"/>
      <c r="J3" s="123"/>
      <c r="K3" s="123"/>
      <c r="L3" s="123"/>
      <c r="M3" s="123"/>
      <c r="N3" s="147" t="b">
        <v>0</v>
      </c>
      <c r="O3" s="123"/>
      <c r="P3" s="123"/>
      <c r="Q3" s="123"/>
      <c r="R3" s="123"/>
      <c r="S3" s="123"/>
      <c r="T3" s="123"/>
      <c r="U3" s="123"/>
      <c r="V3" s="123"/>
      <c r="W3" s="123"/>
      <c r="X3" s="123"/>
      <c r="Y3" s="123"/>
      <c r="Z3" s="123"/>
    </row>
    <row r="4" spans="1:26" ht="15" customHeight="1" x14ac:dyDescent="0.2">
      <c r="A4" s="126"/>
      <c r="B4" s="126"/>
      <c r="C4" s="126"/>
      <c r="D4" s="151"/>
      <c r="E4" s="152"/>
      <c r="F4" s="126"/>
      <c r="G4" s="126"/>
      <c r="I4" s="231"/>
      <c r="J4" s="128"/>
      <c r="K4" s="128"/>
      <c r="N4" s="147" t="b">
        <v>0</v>
      </c>
    </row>
    <row r="5" spans="1:26" ht="15" customHeight="1" x14ac:dyDescent="0.2">
      <c r="A5" s="123"/>
      <c r="B5" s="153" t="s">
        <v>1</v>
      </c>
      <c r="C5" s="154"/>
      <c r="D5" s="155"/>
      <c r="E5" s="156"/>
      <c r="F5" s="156"/>
      <c r="G5" s="157"/>
      <c r="I5" s="231"/>
      <c r="J5" s="128"/>
      <c r="K5" s="128"/>
      <c r="N5" s="147" t="b">
        <v>0</v>
      </c>
    </row>
    <row r="6" spans="1:26" ht="15" customHeight="1" x14ac:dyDescent="0.2">
      <c r="B6" s="153" t="s">
        <v>2</v>
      </c>
      <c r="C6" s="154"/>
      <c r="D6" s="158"/>
      <c r="E6" s="157"/>
      <c r="F6" s="129" t="s">
        <v>3</v>
      </c>
      <c r="G6" s="4"/>
      <c r="I6" s="231"/>
      <c r="J6" s="128"/>
      <c r="K6" s="128"/>
      <c r="N6" s="147"/>
    </row>
    <row r="7" spans="1:26" ht="13.5" thickBot="1" x14ac:dyDescent="0.25">
      <c r="B7" s="159"/>
      <c r="C7" s="160"/>
      <c r="D7" s="130"/>
      <c r="E7" s="130"/>
      <c r="I7" s="127"/>
      <c r="J7" s="161"/>
      <c r="K7" s="161"/>
      <c r="N7" s="147"/>
    </row>
    <row r="8" spans="1:26" ht="15.75" customHeight="1" x14ac:dyDescent="0.2">
      <c r="B8" s="153" t="s">
        <v>4</v>
      </c>
      <c r="C8" s="162"/>
      <c r="D8" s="5"/>
      <c r="E8" s="131"/>
      <c r="F8" s="129" t="s">
        <v>5</v>
      </c>
      <c r="G8" s="6"/>
      <c r="H8" s="7"/>
      <c r="I8" s="163" t="s">
        <v>77</v>
      </c>
      <c r="J8" s="164"/>
      <c r="K8" s="164"/>
      <c r="L8" s="165"/>
      <c r="N8" s="147"/>
    </row>
    <row r="9" spans="1:26" ht="15" customHeight="1" thickBot="1" x14ac:dyDescent="0.25">
      <c r="B9" s="132"/>
      <c r="C9" s="129" t="s">
        <v>6</v>
      </c>
      <c r="D9" s="8"/>
      <c r="E9" s="9"/>
      <c r="F9" s="130"/>
      <c r="G9" s="125" t="s">
        <v>7</v>
      </c>
      <c r="I9" s="166"/>
      <c r="J9" s="167"/>
      <c r="K9" s="167"/>
      <c r="L9" s="168"/>
      <c r="N9" s="147"/>
    </row>
    <row r="10" spans="1:26" ht="6" customHeight="1" thickBot="1" x14ac:dyDescent="0.25">
      <c r="B10" s="130"/>
      <c r="C10" s="130"/>
      <c r="F10" s="133"/>
      <c r="G10" s="133"/>
      <c r="H10" s="134"/>
      <c r="I10" s="134"/>
      <c r="J10" s="135"/>
      <c r="K10" s="135"/>
      <c r="L10" s="135"/>
      <c r="M10" s="134"/>
      <c r="N10" s="148"/>
      <c r="O10" s="134"/>
      <c r="P10" s="134"/>
      <c r="Q10" s="134"/>
      <c r="R10" s="134"/>
      <c r="S10" s="134"/>
      <c r="T10" s="134"/>
      <c r="U10" s="134"/>
      <c r="V10" s="134"/>
      <c r="W10" s="134"/>
      <c r="X10" s="134"/>
      <c r="Y10" s="134"/>
      <c r="Z10" s="134"/>
    </row>
    <row r="11" spans="1:26" ht="15" customHeight="1" x14ac:dyDescent="0.2">
      <c r="B11" s="130"/>
      <c r="C11" s="130"/>
      <c r="I11" s="169"/>
      <c r="J11" s="170"/>
      <c r="K11" s="170"/>
      <c r="L11" s="171"/>
      <c r="N11" s="147"/>
    </row>
    <row r="12" spans="1:26" ht="15" customHeight="1" x14ac:dyDescent="0.2">
      <c r="A12" s="134"/>
      <c r="D12" s="178" t="s">
        <v>8</v>
      </c>
      <c r="E12" s="179"/>
      <c r="F12" s="11" t="s">
        <v>9</v>
      </c>
      <c r="G12" s="11" t="s">
        <v>10</v>
      </c>
      <c r="I12" s="172"/>
      <c r="J12" s="173"/>
      <c r="K12" s="173"/>
      <c r="L12" s="174"/>
      <c r="N12" s="147"/>
    </row>
    <row r="13" spans="1:26" ht="15" customHeight="1" x14ac:dyDescent="0.2">
      <c r="B13" s="153" t="s">
        <v>11</v>
      </c>
      <c r="C13" s="154"/>
      <c r="D13" s="180"/>
      <c r="E13" s="181"/>
      <c r="F13" s="136"/>
      <c r="G13" s="12"/>
      <c r="I13" s="172"/>
      <c r="J13" s="173"/>
      <c r="K13" s="173"/>
      <c r="L13" s="174"/>
      <c r="N13" s="147"/>
    </row>
    <row r="14" spans="1:26" ht="12.75" x14ac:dyDescent="0.2">
      <c r="C14" s="132" t="s">
        <v>12</v>
      </c>
      <c r="D14" s="180"/>
      <c r="E14" s="181"/>
      <c r="F14" s="136"/>
      <c r="G14" s="12"/>
      <c r="I14" s="172"/>
      <c r="J14" s="173"/>
      <c r="K14" s="173"/>
      <c r="L14" s="174"/>
      <c r="N14" s="147"/>
    </row>
    <row r="15" spans="1:26" ht="12.75" x14ac:dyDescent="0.2">
      <c r="B15" s="153"/>
      <c r="C15" s="162"/>
      <c r="D15" s="137"/>
      <c r="I15" s="172"/>
      <c r="J15" s="173"/>
      <c r="K15" s="173"/>
      <c r="L15" s="174"/>
      <c r="N15" s="147"/>
    </row>
    <row r="16" spans="1:26" ht="15" customHeight="1" x14ac:dyDescent="0.2">
      <c r="B16" s="159"/>
      <c r="C16" s="160"/>
      <c r="D16" s="183" t="s">
        <v>8</v>
      </c>
      <c r="E16" s="179"/>
      <c r="F16" s="11" t="s">
        <v>9</v>
      </c>
      <c r="G16" s="11" t="s">
        <v>10</v>
      </c>
      <c r="I16" s="172"/>
      <c r="J16" s="173"/>
      <c r="K16" s="173"/>
      <c r="L16" s="174"/>
      <c r="N16" s="147"/>
    </row>
    <row r="17" spans="2:26" ht="15" customHeight="1" x14ac:dyDescent="0.2">
      <c r="B17" s="153" t="s">
        <v>13</v>
      </c>
      <c r="C17" s="154"/>
      <c r="D17" s="182"/>
      <c r="E17" s="157"/>
      <c r="F17" s="136"/>
      <c r="G17" s="13"/>
      <c r="H17" s="134"/>
      <c r="I17" s="172"/>
      <c r="J17" s="173"/>
      <c r="K17" s="173"/>
      <c r="L17" s="174"/>
      <c r="M17" s="134"/>
      <c r="N17" s="148"/>
      <c r="O17" s="134"/>
      <c r="P17" s="134"/>
      <c r="Q17" s="134"/>
      <c r="R17" s="134"/>
      <c r="S17" s="134"/>
      <c r="T17" s="134"/>
      <c r="U17" s="134"/>
      <c r="V17" s="134"/>
      <c r="W17" s="134"/>
      <c r="X17" s="134"/>
      <c r="Y17" s="134"/>
      <c r="Z17" s="134"/>
    </row>
    <row r="18" spans="2:26" ht="15" customHeight="1" x14ac:dyDescent="0.2">
      <c r="C18" s="132" t="s">
        <v>14</v>
      </c>
      <c r="D18" s="180"/>
      <c r="E18" s="157"/>
      <c r="F18" s="136"/>
      <c r="G18" s="13"/>
      <c r="I18" s="172"/>
      <c r="J18" s="173"/>
      <c r="K18" s="173"/>
      <c r="L18" s="174"/>
      <c r="N18" s="147"/>
    </row>
    <row r="19" spans="2:26" ht="15" customHeight="1" x14ac:dyDescent="0.2">
      <c r="B19" s="184"/>
      <c r="C19" s="162"/>
      <c r="D19" s="138"/>
      <c r="I19" s="172"/>
      <c r="J19" s="173"/>
      <c r="K19" s="173"/>
      <c r="L19" s="174"/>
      <c r="N19" s="147"/>
    </row>
    <row r="20" spans="2:26" ht="15" customHeight="1" x14ac:dyDescent="0.2">
      <c r="D20" s="185" t="s">
        <v>15</v>
      </c>
      <c r="E20" s="185"/>
      <c r="F20" s="139"/>
      <c r="G20" s="139"/>
      <c r="H20" s="139"/>
      <c r="I20" s="172"/>
      <c r="J20" s="173"/>
      <c r="K20" s="173"/>
      <c r="L20" s="174"/>
    </row>
    <row r="21" spans="2:26" ht="15" customHeight="1" x14ac:dyDescent="0.2">
      <c r="C21" s="132" t="s">
        <v>16</v>
      </c>
      <c r="D21" s="186"/>
      <c r="E21" s="187"/>
      <c r="F21" s="139"/>
      <c r="G21" s="139"/>
      <c r="H21" s="139"/>
      <c r="I21" s="172"/>
      <c r="J21" s="173"/>
      <c r="K21" s="173"/>
      <c r="L21" s="174"/>
    </row>
    <row r="22" spans="2:26" ht="15" customHeight="1" x14ac:dyDescent="0.2">
      <c r="C22" s="132" t="s">
        <v>17</v>
      </c>
      <c r="D22" s="187"/>
      <c r="E22" s="187"/>
      <c r="F22" s="139"/>
      <c r="G22" s="139"/>
      <c r="H22" s="139"/>
      <c r="I22" s="172"/>
      <c r="J22" s="173"/>
      <c r="K22" s="173"/>
      <c r="L22" s="174"/>
    </row>
    <row r="23" spans="2:26" ht="15" customHeight="1" x14ac:dyDescent="0.2">
      <c r="C23" s="132" t="s">
        <v>18</v>
      </c>
      <c r="D23" s="187"/>
      <c r="E23" s="187"/>
      <c r="F23" s="139"/>
      <c r="G23" s="139"/>
      <c r="H23" s="139"/>
      <c r="I23" s="172"/>
      <c r="J23" s="173"/>
      <c r="K23" s="173"/>
      <c r="L23" s="174"/>
    </row>
    <row r="24" spans="2:26" ht="12.75" x14ac:dyDescent="0.2">
      <c r="I24" s="172"/>
      <c r="J24" s="173"/>
      <c r="K24" s="173"/>
      <c r="L24" s="174"/>
      <c r="N24" s="147"/>
    </row>
    <row r="25" spans="2:26" ht="12.75" x14ac:dyDescent="0.2">
      <c r="C25" s="134"/>
      <c r="I25" s="172"/>
      <c r="J25" s="173"/>
      <c r="K25" s="173"/>
      <c r="L25" s="174"/>
      <c r="N25" s="147"/>
    </row>
    <row r="26" spans="2:26" ht="12.75" x14ac:dyDescent="0.2">
      <c r="D26" s="15" t="s">
        <v>19</v>
      </c>
      <c r="E26" s="16" t="s">
        <v>20</v>
      </c>
      <c r="F26" s="17" t="s">
        <v>21</v>
      </c>
      <c r="G26" s="15" t="s">
        <v>22</v>
      </c>
      <c r="I26" s="172"/>
      <c r="J26" s="173"/>
      <c r="K26" s="173"/>
      <c r="L26" s="174"/>
      <c r="N26" s="147"/>
    </row>
    <row r="27" spans="2:26" ht="15" customHeight="1" x14ac:dyDescent="0.2">
      <c r="D27" s="18"/>
      <c r="E27" s="19"/>
      <c r="F27" s="20"/>
      <c r="G27" s="21"/>
      <c r="I27" s="172"/>
      <c r="J27" s="173"/>
      <c r="K27" s="173"/>
      <c r="L27" s="174"/>
      <c r="N27" s="147"/>
    </row>
    <row r="28" spans="2:26" ht="15.75" customHeight="1" x14ac:dyDescent="0.2">
      <c r="B28" s="140"/>
      <c r="D28" s="4"/>
      <c r="E28" s="19"/>
      <c r="F28" s="20"/>
      <c r="G28" s="21"/>
      <c r="I28" s="172"/>
      <c r="J28" s="173"/>
      <c r="K28" s="173"/>
      <c r="L28" s="174"/>
      <c r="N28" s="147"/>
    </row>
    <row r="29" spans="2:26" ht="15.75" customHeight="1" x14ac:dyDescent="0.2">
      <c r="B29" s="140"/>
      <c r="D29" s="4"/>
      <c r="E29" s="19"/>
      <c r="F29" s="20"/>
      <c r="G29" s="21"/>
      <c r="I29" s="172"/>
      <c r="J29" s="173"/>
      <c r="K29" s="173"/>
      <c r="L29" s="174"/>
      <c r="N29" s="147"/>
    </row>
    <row r="30" spans="2:26" ht="15.75" customHeight="1" x14ac:dyDescent="0.2">
      <c r="B30" s="141"/>
      <c r="D30" s="4"/>
      <c r="E30" s="19"/>
      <c r="F30" s="20"/>
      <c r="G30" s="21"/>
      <c r="I30" s="172"/>
      <c r="J30" s="173"/>
      <c r="K30" s="173"/>
      <c r="L30" s="174"/>
      <c r="N30" s="147"/>
    </row>
    <row r="31" spans="2:26" ht="15.75" customHeight="1" x14ac:dyDescent="0.2">
      <c r="B31" s="141"/>
      <c r="D31" s="4"/>
      <c r="E31" s="19"/>
      <c r="F31" s="20"/>
      <c r="G31" s="21"/>
      <c r="I31" s="172"/>
      <c r="J31" s="173"/>
      <c r="K31" s="173"/>
      <c r="L31" s="174"/>
      <c r="N31" s="147"/>
    </row>
    <row r="32" spans="2:26" ht="15" customHeight="1" thickBot="1" x14ac:dyDescent="0.25">
      <c r="B32" s="141"/>
      <c r="D32" s="4"/>
      <c r="E32" s="19"/>
      <c r="F32" s="20"/>
      <c r="G32" s="21"/>
      <c r="I32" s="175"/>
      <c r="J32" s="176"/>
      <c r="K32" s="176"/>
      <c r="L32" s="177"/>
      <c r="N32" s="147"/>
    </row>
    <row r="33" spans="3:14" ht="15" customHeight="1" x14ac:dyDescent="0.2">
      <c r="D33" s="4"/>
      <c r="E33" s="19"/>
      <c r="F33" s="20"/>
      <c r="G33" s="21"/>
      <c r="I33" s="142"/>
      <c r="J33" s="128"/>
      <c r="K33" s="124"/>
      <c r="N33" s="147"/>
    </row>
    <row r="34" spans="3:14" ht="15" customHeight="1" x14ac:dyDescent="0.2">
      <c r="D34" s="4"/>
      <c r="E34" s="19"/>
      <c r="F34" s="20"/>
      <c r="G34" s="21"/>
      <c r="I34" s="178" t="s">
        <v>8</v>
      </c>
      <c r="J34" s="188"/>
      <c r="K34" s="11" t="s">
        <v>9</v>
      </c>
      <c r="L34" s="11" t="s">
        <v>10</v>
      </c>
      <c r="N34" s="147"/>
    </row>
    <row r="35" spans="3:14" ht="15.75" customHeight="1" x14ac:dyDescent="0.2">
      <c r="D35" s="4"/>
      <c r="E35" s="19"/>
      <c r="F35" s="20"/>
      <c r="G35" s="21"/>
      <c r="H35" s="132" t="s">
        <v>23</v>
      </c>
      <c r="I35" s="182"/>
      <c r="J35" s="181"/>
      <c r="K35" s="136"/>
      <c r="L35" s="12"/>
      <c r="N35" s="147"/>
    </row>
    <row r="36" spans="3:14" ht="15.75" customHeight="1" x14ac:dyDescent="0.2">
      <c r="D36" s="4"/>
      <c r="E36" s="19"/>
      <c r="F36" s="20"/>
      <c r="G36" s="21"/>
      <c r="H36" s="132" t="s">
        <v>24</v>
      </c>
      <c r="I36" s="182"/>
      <c r="J36" s="181"/>
      <c r="K36" s="136"/>
      <c r="L36" s="12"/>
      <c r="N36" s="147"/>
    </row>
    <row r="37" spans="3:14" ht="15.75" customHeight="1" x14ac:dyDescent="0.2">
      <c r="D37" s="4"/>
      <c r="E37" s="19"/>
      <c r="F37" s="20"/>
      <c r="G37" s="21"/>
      <c r="H37" s="132" t="s">
        <v>25</v>
      </c>
      <c r="I37" s="182"/>
      <c r="J37" s="181"/>
      <c r="K37" s="136"/>
      <c r="L37" s="12"/>
      <c r="N37" s="147"/>
    </row>
    <row r="38" spans="3:14" ht="15.75" customHeight="1" x14ac:dyDescent="0.2">
      <c r="D38" s="4"/>
      <c r="E38" s="19"/>
      <c r="F38" s="20"/>
      <c r="G38" s="21"/>
      <c r="H38" s="132" t="s">
        <v>26</v>
      </c>
      <c r="I38" s="182"/>
      <c r="J38" s="181"/>
      <c r="K38" s="136"/>
      <c r="L38" s="12"/>
      <c r="N38" s="147"/>
    </row>
    <row r="39" spans="3:14" ht="15.75" customHeight="1" x14ac:dyDescent="0.2">
      <c r="D39" s="4"/>
      <c r="E39" s="19"/>
      <c r="F39" s="20"/>
      <c r="G39" s="21"/>
      <c r="H39" s="132" t="s">
        <v>27</v>
      </c>
      <c r="I39" s="182"/>
      <c r="J39" s="181"/>
      <c r="K39" s="136"/>
      <c r="L39" s="12"/>
      <c r="N39" s="147"/>
    </row>
    <row r="40" spans="3:14" ht="15.75" customHeight="1" x14ac:dyDescent="0.2">
      <c r="D40" s="4"/>
      <c r="E40" s="19"/>
      <c r="F40" s="20"/>
      <c r="G40" s="21"/>
      <c r="H40" s="132" t="s">
        <v>28</v>
      </c>
      <c r="I40" s="182"/>
      <c r="J40" s="181"/>
      <c r="K40" s="136"/>
      <c r="L40" s="12"/>
      <c r="N40" s="147"/>
    </row>
    <row r="41" spans="3:14" ht="15.75" customHeight="1" x14ac:dyDescent="0.2">
      <c r="D41" s="4"/>
      <c r="E41" s="19"/>
      <c r="F41" s="20"/>
      <c r="G41" s="21"/>
      <c r="H41" s="132" t="s">
        <v>29</v>
      </c>
      <c r="I41" s="182"/>
      <c r="J41" s="181"/>
      <c r="K41" s="136"/>
      <c r="L41" s="12"/>
      <c r="N41" s="147"/>
    </row>
    <row r="42" spans="3:14" ht="15.75" customHeight="1" x14ac:dyDescent="0.2">
      <c r="D42" s="4"/>
      <c r="E42" s="19"/>
      <c r="F42" s="20"/>
      <c r="G42" s="21"/>
      <c r="H42" s="132" t="s">
        <v>30</v>
      </c>
      <c r="I42" s="182"/>
      <c r="J42" s="181"/>
      <c r="K42" s="136"/>
      <c r="L42" s="12"/>
      <c r="N42" s="147"/>
    </row>
    <row r="43" spans="3:14" ht="15.75" customHeight="1" x14ac:dyDescent="0.2">
      <c r="D43" s="4"/>
      <c r="E43" s="19"/>
      <c r="F43" s="20"/>
      <c r="G43" s="21"/>
      <c r="H43" s="132" t="s">
        <v>31</v>
      </c>
      <c r="I43" s="182"/>
      <c r="J43" s="181"/>
      <c r="K43" s="136"/>
      <c r="L43" s="12"/>
      <c r="N43" s="147"/>
    </row>
    <row r="44" spans="3:14" ht="15.75" customHeight="1" x14ac:dyDescent="0.2">
      <c r="C44" s="124"/>
      <c r="D44" s="4"/>
      <c r="E44" s="19"/>
      <c r="F44" s="20"/>
      <c r="G44" s="21"/>
      <c r="H44" s="132" t="s">
        <v>31</v>
      </c>
      <c r="I44" s="182"/>
      <c r="J44" s="181"/>
      <c r="K44" s="136"/>
      <c r="L44" s="12"/>
      <c r="N44" s="147"/>
    </row>
    <row r="45" spans="3:14" ht="15.75" customHeight="1" thickBot="1" x14ac:dyDescent="0.25">
      <c r="C45" s="124"/>
      <c r="D45" s="22"/>
      <c r="E45" s="23"/>
      <c r="F45" s="24"/>
      <c r="G45" s="25"/>
      <c r="J45" s="128"/>
      <c r="K45" s="124"/>
      <c r="N45" s="147"/>
    </row>
    <row r="46" spans="3:14" ht="15.75" customHeight="1" thickBot="1" x14ac:dyDescent="0.25">
      <c r="D46" s="143" t="s">
        <v>32</v>
      </c>
      <c r="E46" s="144">
        <f>SUM(E27:E45)</f>
        <v>0</v>
      </c>
      <c r="F46" s="145">
        <f>SUM(F27:F45)</f>
        <v>0</v>
      </c>
      <c r="J46" s="128"/>
      <c r="K46" s="124"/>
      <c r="N46" s="147"/>
    </row>
    <row r="47" spans="3:14" ht="15.75" customHeight="1" x14ac:dyDescent="0.2">
      <c r="J47" s="128"/>
      <c r="K47" s="124"/>
      <c r="N47" s="147"/>
    </row>
    <row r="48" spans="3:14" ht="15.75" customHeight="1" x14ac:dyDescent="0.2">
      <c r="J48" s="128"/>
      <c r="K48" s="124"/>
      <c r="N48" s="147"/>
    </row>
    <row r="49" spans="10:14" ht="15.75" customHeight="1" x14ac:dyDescent="0.2">
      <c r="J49" s="128"/>
      <c r="K49" s="124"/>
      <c r="N49" s="147"/>
    </row>
    <row r="50" spans="10:14" ht="15.75" customHeight="1" x14ac:dyDescent="0.2">
      <c r="J50" s="128"/>
      <c r="K50" s="124"/>
      <c r="N50" s="147"/>
    </row>
    <row r="51" spans="10:14" ht="15.75" customHeight="1" x14ac:dyDescent="0.2">
      <c r="J51" s="128"/>
      <c r="K51" s="124"/>
      <c r="N51" s="147"/>
    </row>
    <row r="52" spans="10:14" ht="15.75" customHeight="1" x14ac:dyDescent="0.2">
      <c r="J52" s="128"/>
      <c r="K52" s="124"/>
      <c r="N52" s="147"/>
    </row>
    <row r="53" spans="10:14" ht="15.75" customHeight="1" x14ac:dyDescent="0.2">
      <c r="J53" s="128"/>
      <c r="K53" s="124"/>
      <c r="N53" s="147"/>
    </row>
    <row r="54" spans="10:14" ht="15.75" customHeight="1" x14ac:dyDescent="0.2">
      <c r="J54" s="128"/>
      <c r="K54" s="124"/>
      <c r="N54" s="147"/>
    </row>
    <row r="55" spans="10:14" ht="15.75" customHeight="1" x14ac:dyDescent="0.2">
      <c r="J55" s="128"/>
      <c r="K55" s="124"/>
      <c r="N55" s="147"/>
    </row>
    <row r="56" spans="10:14" ht="15.75" customHeight="1" x14ac:dyDescent="0.2">
      <c r="J56" s="128"/>
      <c r="K56" s="124"/>
      <c r="N56" s="147"/>
    </row>
    <row r="57" spans="10:14" ht="15.75" customHeight="1" x14ac:dyDescent="0.2">
      <c r="J57" s="128"/>
      <c r="K57" s="124"/>
      <c r="N57" s="147"/>
    </row>
    <row r="58" spans="10:14" ht="15.75" customHeight="1" x14ac:dyDescent="0.2">
      <c r="J58" s="128"/>
      <c r="K58" s="124"/>
      <c r="N58" s="147"/>
    </row>
    <row r="59" spans="10:14" ht="15.75" customHeight="1" x14ac:dyDescent="0.2">
      <c r="J59" s="128"/>
      <c r="K59" s="124"/>
      <c r="N59" s="147"/>
    </row>
    <row r="60" spans="10:14" ht="15.75" customHeight="1" x14ac:dyDescent="0.2">
      <c r="J60" s="128"/>
      <c r="K60" s="124"/>
      <c r="N60" s="147"/>
    </row>
    <row r="61" spans="10:14" ht="15.75" customHeight="1" x14ac:dyDescent="0.2">
      <c r="J61" s="128"/>
      <c r="K61" s="124"/>
      <c r="N61" s="147"/>
    </row>
    <row r="62" spans="10:14" ht="15.75" customHeight="1" x14ac:dyDescent="0.2">
      <c r="J62" s="128"/>
      <c r="K62" s="124"/>
      <c r="N62" s="147"/>
    </row>
    <row r="63" spans="10:14" ht="15.75" customHeight="1" x14ac:dyDescent="0.2">
      <c r="J63" s="128"/>
      <c r="K63" s="124"/>
      <c r="N63" s="147"/>
    </row>
    <row r="64" spans="10:14" ht="15.75" customHeight="1" x14ac:dyDescent="0.2">
      <c r="J64" s="128"/>
      <c r="K64" s="124"/>
      <c r="N64" s="147"/>
    </row>
    <row r="65" spans="10:14" ht="15.75" customHeight="1" x14ac:dyDescent="0.2">
      <c r="J65" s="128"/>
      <c r="K65" s="124"/>
      <c r="N65" s="147"/>
    </row>
    <row r="66" spans="10:14" ht="15.75" customHeight="1" x14ac:dyDescent="0.2">
      <c r="J66" s="128"/>
      <c r="K66" s="124"/>
      <c r="N66" s="147"/>
    </row>
    <row r="67" spans="10:14" ht="15.75" customHeight="1" x14ac:dyDescent="0.2">
      <c r="J67" s="128"/>
      <c r="K67" s="124"/>
      <c r="N67" s="147"/>
    </row>
    <row r="68" spans="10:14" ht="15.75" customHeight="1" x14ac:dyDescent="0.2">
      <c r="J68" s="128"/>
      <c r="K68" s="124"/>
      <c r="N68" s="147"/>
    </row>
    <row r="69" spans="10:14" ht="15.75" customHeight="1" x14ac:dyDescent="0.2">
      <c r="J69" s="128"/>
      <c r="K69" s="124"/>
      <c r="N69" s="147"/>
    </row>
    <row r="70" spans="10:14" ht="15.75" customHeight="1" x14ac:dyDescent="0.2">
      <c r="J70" s="128"/>
      <c r="K70" s="124"/>
      <c r="N70" s="147"/>
    </row>
    <row r="71" spans="10:14" ht="15.75" customHeight="1" x14ac:dyDescent="0.2">
      <c r="J71" s="128"/>
      <c r="K71" s="124"/>
      <c r="N71" s="147"/>
    </row>
    <row r="72" spans="10:14" ht="15.75" customHeight="1" x14ac:dyDescent="0.2">
      <c r="J72" s="128"/>
      <c r="K72" s="124"/>
      <c r="N72" s="147"/>
    </row>
    <row r="73" spans="10:14" ht="15.75" customHeight="1" x14ac:dyDescent="0.2">
      <c r="J73" s="128"/>
      <c r="K73" s="124"/>
      <c r="N73" s="147"/>
    </row>
    <row r="74" spans="10:14" ht="15.75" customHeight="1" x14ac:dyDescent="0.2">
      <c r="J74" s="128"/>
      <c r="K74" s="124"/>
      <c r="N74" s="147"/>
    </row>
    <row r="75" spans="10:14" ht="15.75" customHeight="1" x14ac:dyDescent="0.2">
      <c r="J75" s="128"/>
      <c r="K75" s="124"/>
      <c r="N75" s="147"/>
    </row>
    <row r="76" spans="10:14" ht="15.75" customHeight="1" x14ac:dyDescent="0.2">
      <c r="J76" s="128"/>
      <c r="K76" s="124"/>
      <c r="N76" s="147"/>
    </row>
    <row r="77" spans="10:14" ht="15.75" customHeight="1" x14ac:dyDescent="0.2">
      <c r="J77" s="128"/>
      <c r="K77" s="124"/>
      <c r="N77" s="147"/>
    </row>
    <row r="78" spans="10:14" ht="15.75" customHeight="1" x14ac:dyDescent="0.2">
      <c r="J78" s="128"/>
      <c r="K78" s="124"/>
      <c r="N78" s="147"/>
    </row>
    <row r="79" spans="10:14" ht="15.75" customHeight="1" x14ac:dyDescent="0.2">
      <c r="J79" s="128"/>
      <c r="K79" s="124"/>
      <c r="N79" s="147"/>
    </row>
    <row r="80" spans="10:14" ht="15.75" customHeight="1" x14ac:dyDescent="0.2">
      <c r="J80" s="128"/>
      <c r="K80" s="124"/>
      <c r="N80" s="147"/>
    </row>
    <row r="81" spans="10:14" ht="15.75" customHeight="1" x14ac:dyDescent="0.2">
      <c r="J81" s="128"/>
      <c r="K81" s="124"/>
      <c r="N81" s="147"/>
    </row>
    <row r="82" spans="10:14" ht="15.75" customHeight="1" x14ac:dyDescent="0.2">
      <c r="J82" s="128"/>
      <c r="K82" s="124"/>
      <c r="N82" s="147"/>
    </row>
    <row r="83" spans="10:14" ht="15.75" customHeight="1" x14ac:dyDescent="0.2">
      <c r="J83" s="128"/>
      <c r="K83" s="124"/>
      <c r="N83" s="147"/>
    </row>
    <row r="84" spans="10:14" ht="15.75" customHeight="1" x14ac:dyDescent="0.2">
      <c r="J84" s="128"/>
      <c r="K84" s="124"/>
      <c r="N84" s="147"/>
    </row>
    <row r="85" spans="10:14" ht="15.75" customHeight="1" x14ac:dyDescent="0.2">
      <c r="J85" s="128"/>
      <c r="K85" s="124"/>
      <c r="N85" s="147"/>
    </row>
    <row r="86" spans="10:14" ht="15.75" customHeight="1" x14ac:dyDescent="0.2">
      <c r="J86" s="128"/>
      <c r="K86" s="124"/>
      <c r="N86" s="147"/>
    </row>
    <row r="87" spans="10:14" ht="15.75" customHeight="1" x14ac:dyDescent="0.2">
      <c r="J87" s="128"/>
      <c r="K87" s="124"/>
      <c r="N87" s="147"/>
    </row>
    <row r="88" spans="10:14" ht="15.75" customHeight="1" x14ac:dyDescent="0.2">
      <c r="J88" s="128"/>
      <c r="K88" s="124"/>
      <c r="N88" s="147"/>
    </row>
    <row r="89" spans="10:14" ht="15.75" customHeight="1" x14ac:dyDescent="0.2">
      <c r="J89" s="128"/>
      <c r="K89" s="124"/>
      <c r="N89" s="147"/>
    </row>
    <row r="90" spans="10:14" ht="15.75" customHeight="1" x14ac:dyDescent="0.2">
      <c r="J90" s="128"/>
      <c r="K90" s="124"/>
      <c r="N90" s="147"/>
    </row>
    <row r="91" spans="10:14" ht="15.75" customHeight="1" x14ac:dyDescent="0.2">
      <c r="J91" s="128"/>
      <c r="K91" s="124"/>
      <c r="N91" s="147"/>
    </row>
    <row r="92" spans="10:14" ht="15.75" customHeight="1" x14ac:dyDescent="0.2">
      <c r="J92" s="128"/>
      <c r="K92" s="124"/>
      <c r="N92" s="147"/>
    </row>
    <row r="93" spans="10:14" ht="15.75" customHeight="1" x14ac:dyDescent="0.2">
      <c r="J93" s="128"/>
      <c r="K93" s="124"/>
      <c r="N93" s="147"/>
    </row>
    <row r="94" spans="10:14" ht="15.75" customHeight="1" x14ac:dyDescent="0.2">
      <c r="J94" s="128"/>
      <c r="K94" s="124"/>
      <c r="N94" s="147"/>
    </row>
    <row r="95" spans="10:14" ht="15.75" customHeight="1" x14ac:dyDescent="0.2">
      <c r="J95" s="128"/>
      <c r="K95" s="124"/>
      <c r="N95" s="147"/>
    </row>
    <row r="96" spans="10:14" ht="15.75" customHeight="1" x14ac:dyDescent="0.2">
      <c r="J96" s="128"/>
      <c r="K96" s="124"/>
      <c r="N96" s="147"/>
    </row>
    <row r="97" spans="10:14" ht="15.75" customHeight="1" x14ac:dyDescent="0.2">
      <c r="J97" s="128"/>
      <c r="K97" s="124"/>
      <c r="N97" s="147"/>
    </row>
    <row r="98" spans="10:14" ht="15.75" customHeight="1" x14ac:dyDescent="0.2">
      <c r="J98" s="128"/>
      <c r="K98" s="124"/>
      <c r="N98" s="147"/>
    </row>
    <row r="99" spans="10:14" ht="15.75" customHeight="1" x14ac:dyDescent="0.2">
      <c r="J99" s="128"/>
      <c r="K99" s="124"/>
      <c r="N99" s="147"/>
    </row>
    <row r="100" spans="10:14" ht="15.75" customHeight="1" x14ac:dyDescent="0.2">
      <c r="J100" s="128"/>
      <c r="K100" s="124"/>
      <c r="N100" s="147"/>
    </row>
    <row r="101" spans="10:14" ht="15.75" customHeight="1" x14ac:dyDescent="0.2">
      <c r="J101" s="128"/>
      <c r="K101" s="124"/>
      <c r="N101" s="147"/>
    </row>
    <row r="102" spans="10:14" ht="15.75" customHeight="1" x14ac:dyDescent="0.2">
      <c r="J102" s="128"/>
      <c r="K102" s="124"/>
      <c r="N102" s="147"/>
    </row>
    <row r="103" spans="10:14" ht="15.75" customHeight="1" x14ac:dyDescent="0.2">
      <c r="J103" s="128"/>
      <c r="K103" s="124"/>
      <c r="N103" s="147"/>
    </row>
    <row r="104" spans="10:14" ht="15.75" customHeight="1" x14ac:dyDescent="0.2">
      <c r="J104" s="128"/>
      <c r="K104" s="124"/>
      <c r="N104" s="147"/>
    </row>
    <row r="105" spans="10:14" ht="15.75" customHeight="1" x14ac:dyDescent="0.2">
      <c r="J105" s="128"/>
      <c r="K105" s="124"/>
      <c r="N105" s="147"/>
    </row>
    <row r="106" spans="10:14" ht="15.75" customHeight="1" x14ac:dyDescent="0.2">
      <c r="J106" s="128"/>
      <c r="K106" s="124"/>
      <c r="N106" s="147"/>
    </row>
    <row r="107" spans="10:14" ht="15.75" customHeight="1" x14ac:dyDescent="0.2">
      <c r="J107" s="128"/>
      <c r="K107" s="124"/>
      <c r="N107" s="147"/>
    </row>
    <row r="108" spans="10:14" ht="15.75" customHeight="1" x14ac:dyDescent="0.2">
      <c r="J108" s="128"/>
      <c r="K108" s="124"/>
      <c r="N108" s="147"/>
    </row>
    <row r="109" spans="10:14" ht="15.75" customHeight="1" x14ac:dyDescent="0.2">
      <c r="J109" s="128"/>
      <c r="K109" s="124"/>
      <c r="N109" s="147"/>
    </row>
    <row r="110" spans="10:14" ht="15.75" customHeight="1" x14ac:dyDescent="0.2">
      <c r="J110" s="128"/>
      <c r="K110" s="124"/>
      <c r="N110" s="147"/>
    </row>
    <row r="111" spans="10:14" ht="15.75" customHeight="1" x14ac:dyDescent="0.2">
      <c r="J111" s="128"/>
      <c r="K111" s="124"/>
      <c r="N111" s="147"/>
    </row>
    <row r="112" spans="10:14" ht="15.75" customHeight="1" x14ac:dyDescent="0.2">
      <c r="J112" s="128"/>
      <c r="K112" s="124"/>
      <c r="N112" s="147"/>
    </row>
    <row r="113" spans="10:14" ht="15.75" customHeight="1" x14ac:dyDescent="0.2">
      <c r="J113" s="128"/>
      <c r="K113" s="124"/>
      <c r="N113" s="147"/>
    </row>
    <row r="114" spans="10:14" ht="15.75" customHeight="1" x14ac:dyDescent="0.2">
      <c r="J114" s="128"/>
      <c r="K114" s="124"/>
      <c r="N114" s="147"/>
    </row>
    <row r="115" spans="10:14" ht="15.75" customHeight="1" x14ac:dyDescent="0.2">
      <c r="J115" s="128"/>
      <c r="K115" s="124"/>
      <c r="N115" s="147"/>
    </row>
    <row r="116" spans="10:14" ht="15.75" customHeight="1" x14ac:dyDescent="0.2">
      <c r="J116" s="128"/>
      <c r="K116" s="124"/>
      <c r="N116" s="147"/>
    </row>
    <row r="117" spans="10:14" ht="15.75" customHeight="1" x14ac:dyDescent="0.2">
      <c r="J117" s="128"/>
      <c r="K117" s="124"/>
      <c r="N117" s="147"/>
    </row>
    <row r="118" spans="10:14" ht="15.75" customHeight="1" x14ac:dyDescent="0.2">
      <c r="J118" s="128"/>
      <c r="K118" s="124"/>
      <c r="N118" s="147"/>
    </row>
    <row r="119" spans="10:14" ht="15.75" customHeight="1" x14ac:dyDescent="0.2">
      <c r="J119" s="128"/>
      <c r="K119" s="124"/>
      <c r="N119" s="147"/>
    </row>
    <row r="120" spans="10:14" ht="15.75" customHeight="1" x14ac:dyDescent="0.2">
      <c r="J120" s="128"/>
      <c r="K120" s="124"/>
      <c r="N120" s="147"/>
    </row>
    <row r="121" spans="10:14" ht="15.75" customHeight="1" x14ac:dyDescent="0.2">
      <c r="J121" s="128"/>
      <c r="K121" s="124"/>
      <c r="N121" s="147"/>
    </row>
    <row r="122" spans="10:14" ht="15.75" customHeight="1" x14ac:dyDescent="0.2">
      <c r="J122" s="128"/>
      <c r="K122" s="124"/>
      <c r="N122" s="147"/>
    </row>
    <row r="123" spans="10:14" ht="15.75" customHeight="1" x14ac:dyDescent="0.2">
      <c r="J123" s="128"/>
      <c r="K123" s="124"/>
      <c r="N123" s="147"/>
    </row>
    <row r="124" spans="10:14" ht="15.75" customHeight="1" x14ac:dyDescent="0.2">
      <c r="J124" s="128"/>
      <c r="K124" s="124"/>
      <c r="N124" s="147"/>
    </row>
    <row r="125" spans="10:14" ht="15.75" customHeight="1" x14ac:dyDescent="0.2">
      <c r="J125" s="128"/>
      <c r="K125" s="124"/>
      <c r="N125" s="147"/>
    </row>
    <row r="126" spans="10:14" ht="15.75" customHeight="1" x14ac:dyDescent="0.2">
      <c r="J126" s="128"/>
      <c r="K126" s="124"/>
      <c r="N126" s="147"/>
    </row>
    <row r="127" spans="10:14" ht="15.75" customHeight="1" x14ac:dyDescent="0.2">
      <c r="J127" s="128"/>
      <c r="K127" s="124"/>
      <c r="N127" s="147"/>
    </row>
    <row r="128" spans="10:14" ht="15.75" customHeight="1" x14ac:dyDescent="0.2">
      <c r="J128" s="128"/>
      <c r="K128" s="124"/>
      <c r="N128" s="147"/>
    </row>
    <row r="129" spans="10:14" ht="15.75" customHeight="1" x14ac:dyDescent="0.2">
      <c r="J129" s="128"/>
      <c r="K129" s="124"/>
      <c r="N129" s="147"/>
    </row>
    <row r="130" spans="10:14" ht="15.75" customHeight="1" x14ac:dyDescent="0.2">
      <c r="J130" s="128"/>
      <c r="K130" s="124"/>
      <c r="N130" s="147"/>
    </row>
    <row r="131" spans="10:14" ht="15.75" customHeight="1" x14ac:dyDescent="0.2">
      <c r="J131" s="128"/>
      <c r="K131" s="124"/>
      <c r="N131" s="147"/>
    </row>
    <row r="132" spans="10:14" ht="15.75" customHeight="1" x14ac:dyDescent="0.2">
      <c r="J132" s="128"/>
      <c r="K132" s="124"/>
      <c r="N132" s="147"/>
    </row>
    <row r="133" spans="10:14" ht="15.75" customHeight="1" x14ac:dyDescent="0.2">
      <c r="J133" s="128"/>
      <c r="K133" s="124"/>
      <c r="N133" s="147"/>
    </row>
    <row r="134" spans="10:14" ht="15.75" customHeight="1" x14ac:dyDescent="0.2">
      <c r="J134" s="128"/>
      <c r="K134" s="124"/>
      <c r="N134" s="147"/>
    </row>
    <row r="135" spans="10:14" ht="15.75" customHeight="1" x14ac:dyDescent="0.2">
      <c r="J135" s="128"/>
      <c r="K135" s="124"/>
      <c r="N135" s="147"/>
    </row>
    <row r="136" spans="10:14" ht="15.75" customHeight="1" x14ac:dyDescent="0.2">
      <c r="J136" s="128"/>
      <c r="K136" s="124"/>
      <c r="N136" s="147"/>
    </row>
    <row r="137" spans="10:14" ht="15.75" customHeight="1" x14ac:dyDescent="0.2">
      <c r="J137" s="128"/>
      <c r="K137" s="124"/>
      <c r="N137" s="147"/>
    </row>
    <row r="138" spans="10:14" ht="15.75" customHeight="1" x14ac:dyDescent="0.2">
      <c r="J138" s="128"/>
      <c r="K138" s="124"/>
      <c r="N138" s="147"/>
    </row>
    <row r="139" spans="10:14" ht="15.75" customHeight="1" x14ac:dyDescent="0.2">
      <c r="J139" s="128"/>
      <c r="K139" s="124"/>
      <c r="N139" s="147"/>
    </row>
    <row r="140" spans="10:14" ht="15.75" customHeight="1" x14ac:dyDescent="0.2">
      <c r="J140" s="128"/>
      <c r="K140" s="124"/>
      <c r="N140" s="147"/>
    </row>
    <row r="141" spans="10:14" ht="15.75" customHeight="1" x14ac:dyDescent="0.2">
      <c r="J141" s="128"/>
      <c r="K141" s="124"/>
      <c r="N141" s="147"/>
    </row>
    <row r="142" spans="10:14" ht="15.75" customHeight="1" x14ac:dyDescent="0.2">
      <c r="J142" s="128"/>
      <c r="K142" s="124"/>
      <c r="N142" s="147"/>
    </row>
    <row r="143" spans="10:14" ht="15.75" customHeight="1" x14ac:dyDescent="0.2">
      <c r="J143" s="128"/>
      <c r="K143" s="124"/>
      <c r="N143" s="147"/>
    </row>
    <row r="144" spans="10:14" ht="15.75" customHeight="1" x14ac:dyDescent="0.2">
      <c r="J144" s="128"/>
      <c r="K144" s="124"/>
      <c r="N144" s="147"/>
    </row>
    <row r="145" spans="10:14" ht="15.75" customHeight="1" x14ac:dyDescent="0.2">
      <c r="J145" s="128"/>
      <c r="K145" s="124"/>
      <c r="N145" s="147"/>
    </row>
    <row r="146" spans="10:14" ht="15.75" customHeight="1" x14ac:dyDescent="0.2">
      <c r="J146" s="128"/>
      <c r="K146" s="124"/>
      <c r="N146" s="147"/>
    </row>
    <row r="147" spans="10:14" ht="15.75" customHeight="1" x14ac:dyDescent="0.2">
      <c r="J147" s="128"/>
      <c r="K147" s="124"/>
      <c r="N147" s="147"/>
    </row>
    <row r="148" spans="10:14" ht="15.75" customHeight="1" x14ac:dyDescent="0.2">
      <c r="J148" s="128"/>
      <c r="K148" s="124"/>
      <c r="N148" s="147"/>
    </row>
    <row r="149" spans="10:14" ht="15.75" customHeight="1" x14ac:dyDescent="0.2">
      <c r="J149" s="128"/>
      <c r="K149" s="124"/>
      <c r="N149" s="147"/>
    </row>
    <row r="150" spans="10:14" ht="15.75" customHeight="1" x14ac:dyDescent="0.2">
      <c r="J150" s="128"/>
      <c r="K150" s="124"/>
      <c r="N150" s="147"/>
    </row>
    <row r="151" spans="10:14" ht="15.75" customHeight="1" x14ac:dyDescent="0.2">
      <c r="J151" s="128"/>
      <c r="K151" s="124"/>
      <c r="N151" s="147"/>
    </row>
    <row r="152" spans="10:14" ht="15.75" customHeight="1" x14ac:dyDescent="0.2">
      <c r="J152" s="128"/>
      <c r="K152" s="124"/>
      <c r="N152" s="147"/>
    </row>
    <row r="153" spans="10:14" ht="15.75" customHeight="1" x14ac:dyDescent="0.2">
      <c r="J153" s="128"/>
      <c r="K153" s="124"/>
      <c r="N153" s="147"/>
    </row>
    <row r="154" spans="10:14" ht="15.75" customHeight="1" x14ac:dyDescent="0.2">
      <c r="J154" s="128"/>
      <c r="K154" s="124"/>
      <c r="N154" s="147"/>
    </row>
    <row r="155" spans="10:14" ht="15.75" customHeight="1" x14ac:dyDescent="0.2">
      <c r="J155" s="128"/>
      <c r="K155" s="124"/>
      <c r="N155" s="147"/>
    </row>
    <row r="156" spans="10:14" ht="15.75" customHeight="1" x14ac:dyDescent="0.2">
      <c r="J156" s="128"/>
      <c r="K156" s="124"/>
      <c r="N156" s="147"/>
    </row>
    <row r="157" spans="10:14" ht="15.75" customHeight="1" x14ac:dyDescent="0.2">
      <c r="J157" s="128"/>
      <c r="K157" s="124"/>
      <c r="N157" s="147"/>
    </row>
    <row r="158" spans="10:14" ht="15.75" customHeight="1" x14ac:dyDescent="0.2">
      <c r="J158" s="128"/>
      <c r="K158" s="124"/>
      <c r="N158" s="147"/>
    </row>
    <row r="159" spans="10:14" ht="15.75" customHeight="1" x14ac:dyDescent="0.2">
      <c r="J159" s="128"/>
      <c r="K159" s="124"/>
      <c r="N159" s="147"/>
    </row>
    <row r="160" spans="10:14" ht="15.75" customHeight="1" x14ac:dyDescent="0.2">
      <c r="J160" s="128"/>
      <c r="K160" s="124"/>
      <c r="N160" s="147"/>
    </row>
    <row r="161" spans="10:14" ht="15.75" customHeight="1" x14ac:dyDescent="0.2">
      <c r="J161" s="128"/>
      <c r="K161" s="124"/>
      <c r="N161" s="147"/>
    </row>
    <row r="162" spans="10:14" ht="15.75" customHeight="1" x14ac:dyDescent="0.2">
      <c r="J162" s="128"/>
      <c r="K162" s="124"/>
      <c r="N162" s="147"/>
    </row>
    <row r="163" spans="10:14" ht="15.75" customHeight="1" x14ac:dyDescent="0.2">
      <c r="J163" s="128"/>
      <c r="K163" s="124"/>
      <c r="N163" s="147"/>
    </row>
    <row r="164" spans="10:14" ht="15.75" customHeight="1" x14ac:dyDescent="0.2">
      <c r="J164" s="128"/>
      <c r="K164" s="124"/>
      <c r="N164" s="147"/>
    </row>
    <row r="165" spans="10:14" ht="15.75" customHeight="1" x14ac:dyDescent="0.2">
      <c r="J165" s="128"/>
      <c r="K165" s="124"/>
      <c r="N165" s="147"/>
    </row>
    <row r="166" spans="10:14" ht="15.75" customHeight="1" x14ac:dyDescent="0.2">
      <c r="J166" s="128"/>
      <c r="K166" s="124"/>
      <c r="N166" s="147"/>
    </row>
    <row r="167" spans="10:14" ht="15.75" customHeight="1" x14ac:dyDescent="0.2">
      <c r="J167" s="128"/>
      <c r="K167" s="124"/>
      <c r="N167" s="147"/>
    </row>
    <row r="168" spans="10:14" ht="15.75" customHeight="1" x14ac:dyDescent="0.2">
      <c r="J168" s="128"/>
      <c r="K168" s="124"/>
      <c r="N168" s="147"/>
    </row>
    <row r="169" spans="10:14" ht="15.75" customHeight="1" x14ac:dyDescent="0.2">
      <c r="J169" s="128"/>
      <c r="K169" s="124"/>
      <c r="N169" s="147"/>
    </row>
    <row r="170" spans="10:14" ht="15.75" customHeight="1" x14ac:dyDescent="0.2">
      <c r="J170" s="128"/>
      <c r="K170" s="124"/>
      <c r="N170" s="147"/>
    </row>
    <row r="171" spans="10:14" ht="15.75" customHeight="1" x14ac:dyDescent="0.2">
      <c r="J171" s="128"/>
      <c r="K171" s="124"/>
      <c r="N171" s="147"/>
    </row>
    <row r="172" spans="10:14" ht="15.75" customHeight="1" x14ac:dyDescent="0.2">
      <c r="J172" s="128"/>
      <c r="K172" s="124"/>
      <c r="N172" s="147"/>
    </row>
    <row r="173" spans="10:14" ht="15.75" customHeight="1" x14ac:dyDescent="0.2">
      <c r="J173" s="128"/>
      <c r="K173" s="124"/>
      <c r="N173" s="147"/>
    </row>
    <row r="174" spans="10:14" ht="15.75" customHeight="1" x14ac:dyDescent="0.2">
      <c r="J174" s="128"/>
      <c r="K174" s="124"/>
      <c r="N174" s="147"/>
    </row>
    <row r="175" spans="10:14" ht="15.75" customHeight="1" x14ac:dyDescent="0.2">
      <c r="J175" s="128"/>
      <c r="K175" s="124"/>
      <c r="N175" s="147"/>
    </row>
    <row r="176" spans="10:14" ht="15.75" customHeight="1" x14ac:dyDescent="0.2">
      <c r="J176" s="128"/>
      <c r="K176" s="124"/>
      <c r="N176" s="147"/>
    </row>
    <row r="177" spans="10:14" ht="15.75" customHeight="1" x14ac:dyDescent="0.2">
      <c r="J177" s="128"/>
      <c r="K177" s="124"/>
      <c r="N177" s="147"/>
    </row>
    <row r="178" spans="10:14" ht="15.75" customHeight="1" x14ac:dyDescent="0.2">
      <c r="J178" s="128"/>
      <c r="K178" s="124"/>
      <c r="N178" s="147"/>
    </row>
    <row r="179" spans="10:14" ht="15.75" customHeight="1" x14ac:dyDescent="0.2">
      <c r="J179" s="128"/>
      <c r="K179" s="124"/>
      <c r="N179" s="147"/>
    </row>
    <row r="180" spans="10:14" ht="15.75" customHeight="1" x14ac:dyDescent="0.2">
      <c r="J180" s="128"/>
      <c r="K180" s="124"/>
      <c r="N180" s="147"/>
    </row>
    <row r="181" spans="10:14" ht="15.75" customHeight="1" x14ac:dyDescent="0.2">
      <c r="J181" s="128"/>
      <c r="K181" s="124"/>
      <c r="N181" s="147"/>
    </row>
    <row r="182" spans="10:14" ht="15.75" customHeight="1" x14ac:dyDescent="0.2">
      <c r="J182" s="128"/>
      <c r="K182" s="124"/>
      <c r="N182" s="147"/>
    </row>
    <row r="183" spans="10:14" ht="15.75" customHeight="1" x14ac:dyDescent="0.2">
      <c r="J183" s="128"/>
      <c r="K183" s="124"/>
      <c r="N183" s="147"/>
    </row>
    <row r="184" spans="10:14" ht="15.75" customHeight="1" x14ac:dyDescent="0.2">
      <c r="J184" s="128"/>
      <c r="K184" s="124"/>
      <c r="N184" s="147"/>
    </row>
    <row r="185" spans="10:14" ht="15.75" customHeight="1" x14ac:dyDescent="0.2">
      <c r="J185" s="128"/>
      <c r="K185" s="124"/>
      <c r="N185" s="147"/>
    </row>
    <row r="186" spans="10:14" ht="15.75" customHeight="1" x14ac:dyDescent="0.2">
      <c r="J186" s="128"/>
      <c r="K186" s="124"/>
      <c r="N186" s="147"/>
    </row>
    <row r="187" spans="10:14" ht="15.75" customHeight="1" x14ac:dyDescent="0.2">
      <c r="J187" s="128"/>
      <c r="K187" s="124"/>
      <c r="N187" s="147"/>
    </row>
    <row r="188" spans="10:14" ht="15.75" customHeight="1" x14ac:dyDescent="0.2">
      <c r="J188" s="128"/>
      <c r="K188" s="124"/>
      <c r="N188" s="147"/>
    </row>
    <row r="189" spans="10:14" ht="15.75" customHeight="1" x14ac:dyDescent="0.2">
      <c r="J189" s="128"/>
      <c r="K189" s="124"/>
      <c r="N189" s="147"/>
    </row>
    <row r="190" spans="10:14" ht="15.75" customHeight="1" x14ac:dyDescent="0.2">
      <c r="J190" s="128"/>
      <c r="K190" s="124"/>
      <c r="N190" s="147"/>
    </row>
    <row r="191" spans="10:14" ht="15.75" customHeight="1" x14ac:dyDescent="0.2">
      <c r="J191" s="128"/>
      <c r="K191" s="124"/>
      <c r="N191" s="147"/>
    </row>
    <row r="192" spans="10:14" ht="15.75" customHeight="1" x14ac:dyDescent="0.2">
      <c r="J192" s="128"/>
      <c r="K192" s="124"/>
      <c r="N192" s="147"/>
    </row>
    <row r="193" spans="10:14" ht="15.75" customHeight="1" x14ac:dyDescent="0.2">
      <c r="J193" s="128"/>
      <c r="K193" s="124"/>
      <c r="N193" s="147"/>
    </row>
    <row r="194" spans="10:14" ht="15.75" customHeight="1" x14ac:dyDescent="0.2">
      <c r="J194" s="128"/>
      <c r="K194" s="124"/>
      <c r="N194" s="147"/>
    </row>
    <row r="195" spans="10:14" ht="15.75" customHeight="1" x14ac:dyDescent="0.2">
      <c r="J195" s="128"/>
      <c r="K195" s="124"/>
      <c r="N195" s="147"/>
    </row>
    <row r="196" spans="10:14" ht="15.75" customHeight="1" x14ac:dyDescent="0.2">
      <c r="J196" s="128"/>
      <c r="K196" s="124"/>
      <c r="N196" s="147"/>
    </row>
    <row r="197" spans="10:14" ht="15.75" customHeight="1" x14ac:dyDescent="0.2">
      <c r="J197" s="128"/>
      <c r="K197" s="124"/>
      <c r="N197" s="147"/>
    </row>
    <row r="198" spans="10:14" ht="15.75" customHeight="1" x14ac:dyDescent="0.2">
      <c r="J198" s="128"/>
      <c r="K198" s="124"/>
      <c r="N198" s="147"/>
    </row>
    <row r="199" spans="10:14" ht="15.75" customHeight="1" x14ac:dyDescent="0.2">
      <c r="J199" s="128"/>
      <c r="K199" s="124"/>
      <c r="N199" s="147"/>
    </row>
    <row r="200" spans="10:14" ht="15.75" customHeight="1" x14ac:dyDescent="0.2">
      <c r="J200" s="128"/>
      <c r="K200" s="124"/>
      <c r="N200" s="147"/>
    </row>
    <row r="201" spans="10:14" ht="15.75" customHeight="1" x14ac:dyDescent="0.2">
      <c r="J201" s="128"/>
      <c r="K201" s="124"/>
      <c r="N201" s="147"/>
    </row>
    <row r="202" spans="10:14" ht="15.75" customHeight="1" x14ac:dyDescent="0.2">
      <c r="J202" s="128"/>
      <c r="K202" s="124"/>
      <c r="N202" s="147"/>
    </row>
    <row r="203" spans="10:14" ht="15.75" customHeight="1" x14ac:dyDescent="0.2">
      <c r="J203" s="128"/>
      <c r="K203" s="124"/>
      <c r="N203" s="147"/>
    </row>
    <row r="204" spans="10:14" ht="15.75" customHeight="1" x14ac:dyDescent="0.2">
      <c r="J204" s="128"/>
      <c r="K204" s="124"/>
      <c r="N204" s="147"/>
    </row>
    <row r="205" spans="10:14" ht="15.75" customHeight="1" x14ac:dyDescent="0.2">
      <c r="J205" s="128"/>
      <c r="K205" s="124"/>
      <c r="N205" s="147"/>
    </row>
    <row r="206" spans="10:14" ht="15.75" customHeight="1" x14ac:dyDescent="0.2">
      <c r="J206" s="128"/>
      <c r="K206" s="124"/>
      <c r="N206" s="147"/>
    </row>
    <row r="207" spans="10:14" ht="15.75" customHeight="1" x14ac:dyDescent="0.2">
      <c r="J207" s="128"/>
      <c r="K207" s="124"/>
      <c r="N207" s="147"/>
    </row>
    <row r="208" spans="10:14" ht="15.75" customHeight="1" x14ac:dyDescent="0.2">
      <c r="J208" s="128"/>
      <c r="K208" s="124"/>
      <c r="N208" s="147"/>
    </row>
    <row r="209" spans="10:14" ht="15.75" customHeight="1" x14ac:dyDescent="0.2">
      <c r="J209" s="128"/>
      <c r="K209" s="124"/>
      <c r="N209" s="147"/>
    </row>
    <row r="210" spans="10:14" ht="15.75" customHeight="1" x14ac:dyDescent="0.2">
      <c r="J210" s="128"/>
      <c r="K210" s="124"/>
      <c r="N210" s="147"/>
    </row>
    <row r="211" spans="10:14" ht="15.75" customHeight="1" x14ac:dyDescent="0.2">
      <c r="J211" s="128"/>
      <c r="K211" s="124"/>
      <c r="N211" s="147"/>
    </row>
    <row r="212" spans="10:14" ht="15.75" customHeight="1" x14ac:dyDescent="0.2">
      <c r="J212" s="128"/>
      <c r="K212" s="124"/>
      <c r="N212" s="147"/>
    </row>
    <row r="213" spans="10:14" ht="15.75" customHeight="1" x14ac:dyDescent="0.2">
      <c r="J213" s="128"/>
      <c r="K213" s="124"/>
      <c r="N213" s="147"/>
    </row>
    <row r="214" spans="10:14" ht="15.75" customHeight="1" x14ac:dyDescent="0.2">
      <c r="J214" s="128"/>
      <c r="K214" s="124"/>
      <c r="N214" s="147"/>
    </row>
    <row r="215" spans="10:14" ht="15.75" customHeight="1" x14ac:dyDescent="0.2">
      <c r="J215" s="128"/>
      <c r="K215" s="124"/>
      <c r="N215" s="147"/>
    </row>
    <row r="216" spans="10:14" ht="15.75" customHeight="1" x14ac:dyDescent="0.2">
      <c r="J216" s="128"/>
      <c r="K216" s="124"/>
      <c r="N216" s="147"/>
    </row>
    <row r="217" spans="10:14" ht="15.75" customHeight="1" x14ac:dyDescent="0.2">
      <c r="J217" s="128"/>
      <c r="K217" s="124"/>
      <c r="N217" s="147"/>
    </row>
    <row r="218" spans="10:14" ht="15.75" customHeight="1" x14ac:dyDescent="0.2">
      <c r="J218" s="128"/>
      <c r="K218" s="124"/>
      <c r="N218" s="147"/>
    </row>
    <row r="219" spans="10:14" ht="15.75" customHeight="1" x14ac:dyDescent="0.2">
      <c r="J219" s="128"/>
      <c r="K219" s="124"/>
      <c r="N219" s="147"/>
    </row>
    <row r="220" spans="10:14" ht="15.75" customHeight="1" x14ac:dyDescent="0.2">
      <c r="J220" s="128"/>
      <c r="K220" s="124"/>
      <c r="N220" s="147"/>
    </row>
    <row r="221" spans="10:14" ht="15.75" customHeight="1" x14ac:dyDescent="0.2">
      <c r="J221" s="128"/>
      <c r="K221" s="124"/>
      <c r="N221" s="147"/>
    </row>
    <row r="222" spans="10:14" ht="15.75" customHeight="1" x14ac:dyDescent="0.2">
      <c r="J222" s="128"/>
      <c r="K222" s="124"/>
      <c r="N222" s="147"/>
    </row>
    <row r="223" spans="10:14" ht="15.75" customHeight="1" x14ac:dyDescent="0.2">
      <c r="J223" s="128"/>
      <c r="K223" s="124"/>
      <c r="N223" s="147"/>
    </row>
    <row r="224" spans="10:14" ht="15.75" customHeight="1" x14ac:dyDescent="0.2">
      <c r="J224" s="128"/>
      <c r="K224" s="124"/>
      <c r="N224" s="147"/>
    </row>
    <row r="225" spans="10:14" ht="15.75" customHeight="1" x14ac:dyDescent="0.2">
      <c r="J225" s="128"/>
      <c r="K225" s="124"/>
      <c r="N225" s="147"/>
    </row>
    <row r="226" spans="10:14" ht="15.75" customHeight="1" x14ac:dyDescent="0.2">
      <c r="J226" s="128"/>
      <c r="K226" s="124"/>
      <c r="N226" s="147"/>
    </row>
    <row r="227" spans="10:14" ht="15.75" customHeight="1" x14ac:dyDescent="0.2">
      <c r="J227" s="128"/>
      <c r="K227" s="124"/>
      <c r="N227" s="147"/>
    </row>
    <row r="228" spans="10:14" ht="15.75" customHeight="1" x14ac:dyDescent="0.2">
      <c r="J228" s="128"/>
      <c r="K228" s="124"/>
      <c r="N228" s="147"/>
    </row>
    <row r="229" spans="10:14" ht="15.75" customHeight="1" x14ac:dyDescent="0.2">
      <c r="J229" s="128"/>
      <c r="K229" s="124"/>
      <c r="N229" s="147"/>
    </row>
    <row r="230" spans="10:14" ht="15.75" customHeight="1" x14ac:dyDescent="0.2">
      <c r="J230" s="128"/>
      <c r="K230" s="124"/>
      <c r="N230" s="147"/>
    </row>
    <row r="231" spans="10:14" ht="15.75" customHeight="1" x14ac:dyDescent="0.2">
      <c r="J231" s="128"/>
      <c r="K231" s="124"/>
      <c r="N231" s="147"/>
    </row>
    <row r="232" spans="10:14" ht="15.75" customHeight="1" x14ac:dyDescent="0.2">
      <c r="J232" s="128"/>
      <c r="K232" s="124"/>
      <c r="N232" s="147"/>
    </row>
    <row r="233" spans="10:14" ht="15.75" customHeight="1" x14ac:dyDescent="0.2">
      <c r="J233" s="128"/>
      <c r="K233" s="124"/>
      <c r="N233" s="147"/>
    </row>
    <row r="234" spans="10:14" ht="15.75" customHeight="1" x14ac:dyDescent="0.2">
      <c r="J234" s="128"/>
      <c r="K234" s="124"/>
      <c r="N234" s="147"/>
    </row>
    <row r="235" spans="10:14" ht="15.75" customHeight="1" x14ac:dyDescent="0.2">
      <c r="J235" s="128"/>
      <c r="K235" s="124"/>
      <c r="N235" s="147"/>
    </row>
    <row r="236" spans="10:14" ht="15.75" customHeight="1" x14ac:dyDescent="0.2">
      <c r="J236" s="128"/>
      <c r="K236" s="124"/>
      <c r="N236" s="147"/>
    </row>
    <row r="237" spans="10:14" ht="15.75" customHeight="1" x14ac:dyDescent="0.2">
      <c r="J237" s="128"/>
      <c r="K237" s="124"/>
      <c r="N237" s="147"/>
    </row>
    <row r="238" spans="10:14" ht="15.75" customHeight="1" x14ac:dyDescent="0.2">
      <c r="J238" s="128"/>
      <c r="K238" s="124"/>
      <c r="N238" s="147"/>
    </row>
    <row r="239" spans="10:14" ht="15.75" customHeight="1" x14ac:dyDescent="0.2">
      <c r="J239" s="128"/>
      <c r="K239" s="124"/>
      <c r="N239" s="147"/>
    </row>
    <row r="240" spans="10:14" ht="15.75" customHeight="1" x14ac:dyDescent="0.2">
      <c r="J240" s="128"/>
      <c r="K240" s="124"/>
      <c r="N240" s="147"/>
    </row>
    <row r="241" spans="10:14" ht="15.75" customHeight="1" x14ac:dyDescent="0.2">
      <c r="J241" s="128"/>
      <c r="K241" s="124"/>
      <c r="N241" s="147"/>
    </row>
    <row r="242" spans="10:14" ht="15.75" customHeight="1" x14ac:dyDescent="0.2">
      <c r="J242" s="128"/>
      <c r="K242" s="124"/>
      <c r="N242" s="147"/>
    </row>
    <row r="243" spans="10:14" ht="15.75" customHeight="1" x14ac:dyDescent="0.2">
      <c r="J243" s="128"/>
      <c r="K243" s="124"/>
      <c r="N243" s="147"/>
    </row>
    <row r="244" spans="10:14" ht="15.75" customHeight="1" x14ac:dyDescent="0.2">
      <c r="J244" s="128"/>
      <c r="K244" s="124"/>
      <c r="N244" s="147"/>
    </row>
    <row r="245" spans="10:14" ht="15.75" customHeight="1" x14ac:dyDescent="0.2">
      <c r="J245" s="128"/>
      <c r="K245" s="124"/>
      <c r="N245" s="147"/>
    </row>
    <row r="246" spans="10:14" ht="15.75" customHeight="1" x14ac:dyDescent="0.2">
      <c r="J246" s="128"/>
      <c r="K246" s="124"/>
      <c r="N246" s="147"/>
    </row>
    <row r="247" spans="10:14" ht="15.75" customHeight="1" x14ac:dyDescent="0.2">
      <c r="J247" s="128"/>
      <c r="K247" s="124"/>
      <c r="N247" s="147"/>
    </row>
    <row r="248" spans="10:14" ht="15.75" customHeight="1" x14ac:dyDescent="0.2">
      <c r="J248" s="128"/>
      <c r="K248" s="124"/>
      <c r="N248" s="147"/>
    </row>
    <row r="249" spans="10:14" ht="15.75" customHeight="1" x14ac:dyDescent="0.2">
      <c r="J249" s="128"/>
      <c r="K249" s="124"/>
      <c r="N249" s="147"/>
    </row>
    <row r="250" spans="10:14" ht="15.75" customHeight="1" x14ac:dyDescent="0.2">
      <c r="J250" s="128"/>
      <c r="K250" s="124"/>
      <c r="N250" s="147"/>
    </row>
    <row r="251" spans="10:14" ht="15.75" customHeight="1" x14ac:dyDescent="0.2">
      <c r="J251" s="128"/>
      <c r="K251" s="124"/>
      <c r="N251" s="147"/>
    </row>
    <row r="252" spans="10:14" ht="15.75" customHeight="1" x14ac:dyDescent="0.2">
      <c r="J252" s="128"/>
      <c r="K252" s="124"/>
      <c r="N252" s="147"/>
    </row>
    <row r="253" spans="10:14" ht="15.75" customHeight="1" x14ac:dyDescent="0.2">
      <c r="J253" s="128"/>
      <c r="K253" s="124"/>
      <c r="N253" s="147"/>
    </row>
    <row r="254" spans="10:14" ht="15.75" customHeight="1" x14ac:dyDescent="0.2">
      <c r="J254" s="128"/>
      <c r="K254" s="124"/>
      <c r="N254" s="147"/>
    </row>
    <row r="255" spans="10:14" ht="15.75" customHeight="1" x14ac:dyDescent="0.2">
      <c r="J255" s="128"/>
      <c r="K255" s="124"/>
      <c r="N255" s="147"/>
    </row>
    <row r="256" spans="10:14" ht="15.75" customHeight="1" x14ac:dyDescent="0.2">
      <c r="J256" s="128"/>
      <c r="K256" s="124"/>
      <c r="N256" s="147"/>
    </row>
    <row r="257" spans="10:14" ht="15.75" customHeight="1" x14ac:dyDescent="0.2">
      <c r="J257" s="128"/>
      <c r="K257" s="124"/>
      <c r="N257" s="147"/>
    </row>
    <row r="258" spans="10:14" ht="15.75" customHeight="1" x14ac:dyDescent="0.2">
      <c r="J258" s="128"/>
      <c r="K258" s="124"/>
      <c r="N258" s="147"/>
    </row>
    <row r="259" spans="10:14" ht="15.75" customHeight="1" x14ac:dyDescent="0.2">
      <c r="J259" s="128"/>
      <c r="K259" s="124"/>
      <c r="N259" s="147"/>
    </row>
    <row r="260" spans="10:14" ht="15.75" customHeight="1" x14ac:dyDescent="0.2">
      <c r="J260" s="128"/>
      <c r="K260" s="124"/>
      <c r="N260" s="147"/>
    </row>
    <row r="261" spans="10:14" ht="15.75" customHeight="1" x14ac:dyDescent="0.2">
      <c r="J261" s="128"/>
      <c r="K261" s="124"/>
      <c r="N261" s="147"/>
    </row>
    <row r="262" spans="10:14" ht="15.75" customHeight="1" x14ac:dyDescent="0.2">
      <c r="J262" s="128"/>
      <c r="K262" s="124"/>
      <c r="N262" s="147"/>
    </row>
    <row r="263" spans="10:14" ht="15.75" customHeight="1" x14ac:dyDescent="0.2">
      <c r="J263" s="128"/>
      <c r="K263" s="124"/>
      <c r="N263" s="147"/>
    </row>
    <row r="264" spans="10:14" ht="15.75" customHeight="1" x14ac:dyDescent="0.2">
      <c r="J264" s="128"/>
      <c r="K264" s="124"/>
      <c r="N264" s="147"/>
    </row>
    <row r="265" spans="10:14" ht="15.75" customHeight="1" x14ac:dyDescent="0.2">
      <c r="J265" s="128"/>
      <c r="K265" s="124"/>
      <c r="N265" s="147"/>
    </row>
    <row r="266" spans="10:14" ht="15.75" customHeight="1" x14ac:dyDescent="0.2">
      <c r="J266" s="128"/>
      <c r="K266" s="124"/>
      <c r="N266" s="147"/>
    </row>
    <row r="267" spans="10:14" ht="15.75" customHeight="1" x14ac:dyDescent="0.2">
      <c r="J267" s="128"/>
      <c r="K267" s="124"/>
      <c r="N267" s="147"/>
    </row>
    <row r="268" spans="10:14" ht="15.75" customHeight="1" x14ac:dyDescent="0.2">
      <c r="J268" s="128"/>
      <c r="K268" s="124"/>
      <c r="N268" s="147"/>
    </row>
    <row r="269" spans="10:14" ht="15.75" customHeight="1" x14ac:dyDescent="0.2">
      <c r="J269" s="128"/>
      <c r="K269" s="124"/>
      <c r="N269" s="147"/>
    </row>
    <row r="270" spans="10:14" ht="15.75" customHeight="1" x14ac:dyDescent="0.2">
      <c r="J270" s="128"/>
      <c r="K270" s="124"/>
      <c r="N270" s="147"/>
    </row>
    <row r="271" spans="10:14" ht="15.75" customHeight="1" x14ac:dyDescent="0.2">
      <c r="J271" s="128"/>
      <c r="K271" s="124"/>
      <c r="N271" s="147"/>
    </row>
    <row r="272" spans="10:14" ht="15.75" customHeight="1" x14ac:dyDescent="0.2">
      <c r="J272" s="128"/>
      <c r="K272" s="124"/>
      <c r="N272" s="147"/>
    </row>
    <row r="273" spans="10:14" ht="15.75" customHeight="1" x14ac:dyDescent="0.2">
      <c r="J273" s="128"/>
      <c r="K273" s="124"/>
      <c r="N273" s="147"/>
    </row>
    <row r="274" spans="10:14" ht="15.75" customHeight="1" x14ac:dyDescent="0.2">
      <c r="J274" s="128"/>
      <c r="K274" s="124"/>
      <c r="N274" s="147"/>
    </row>
    <row r="275" spans="10:14" ht="15.75" customHeight="1" x14ac:dyDescent="0.2">
      <c r="J275" s="128"/>
      <c r="K275" s="124"/>
      <c r="N275" s="147"/>
    </row>
    <row r="276" spans="10:14" ht="15.75" customHeight="1" x14ac:dyDescent="0.2">
      <c r="J276" s="128"/>
      <c r="K276" s="124"/>
      <c r="N276" s="147"/>
    </row>
    <row r="277" spans="10:14" ht="15.75" customHeight="1" x14ac:dyDescent="0.2">
      <c r="J277" s="128"/>
      <c r="K277" s="124"/>
      <c r="N277" s="147"/>
    </row>
    <row r="278" spans="10:14" ht="15.75" customHeight="1" x14ac:dyDescent="0.2">
      <c r="J278" s="128"/>
      <c r="K278" s="124"/>
      <c r="N278" s="147"/>
    </row>
    <row r="279" spans="10:14" ht="15.75" customHeight="1" x14ac:dyDescent="0.2">
      <c r="J279" s="128"/>
      <c r="K279" s="124"/>
      <c r="N279" s="147"/>
    </row>
    <row r="280" spans="10:14" ht="15.75" customHeight="1" x14ac:dyDescent="0.2">
      <c r="J280" s="128"/>
      <c r="K280" s="124"/>
      <c r="N280" s="147"/>
    </row>
    <row r="281" spans="10:14" ht="15.75" customHeight="1" x14ac:dyDescent="0.2">
      <c r="J281" s="128"/>
      <c r="K281" s="124"/>
      <c r="N281" s="147"/>
    </row>
    <row r="282" spans="10:14" ht="15.75" customHeight="1" x14ac:dyDescent="0.2">
      <c r="J282" s="128"/>
      <c r="K282" s="124"/>
      <c r="N282" s="147"/>
    </row>
    <row r="283" spans="10:14" ht="15.75" customHeight="1" x14ac:dyDescent="0.2">
      <c r="J283" s="128"/>
      <c r="K283" s="124"/>
      <c r="N283" s="147"/>
    </row>
    <row r="284" spans="10:14" ht="15.75" customHeight="1" x14ac:dyDescent="0.2">
      <c r="J284" s="128"/>
      <c r="K284" s="124"/>
      <c r="N284" s="147"/>
    </row>
    <row r="285" spans="10:14" ht="15.75" customHeight="1" x14ac:dyDescent="0.2">
      <c r="J285" s="128"/>
      <c r="K285" s="124"/>
      <c r="N285" s="147"/>
    </row>
    <row r="286" spans="10:14" ht="15.75" customHeight="1" x14ac:dyDescent="0.2">
      <c r="J286" s="128"/>
      <c r="K286" s="124"/>
      <c r="N286" s="147"/>
    </row>
    <row r="287" spans="10:14" ht="15.75" customHeight="1" x14ac:dyDescent="0.2">
      <c r="J287" s="128"/>
      <c r="K287" s="124"/>
      <c r="N287" s="147"/>
    </row>
    <row r="288" spans="10:14" ht="15.75" customHeight="1" x14ac:dyDescent="0.2">
      <c r="J288" s="128"/>
      <c r="K288" s="124"/>
      <c r="N288" s="147"/>
    </row>
    <row r="289" spans="10:14" ht="15.75" customHeight="1" x14ac:dyDescent="0.2">
      <c r="J289" s="128"/>
      <c r="K289" s="124"/>
      <c r="N289" s="147"/>
    </row>
    <row r="290" spans="10:14" ht="15.75" customHeight="1" x14ac:dyDescent="0.2">
      <c r="J290" s="128"/>
      <c r="K290" s="124"/>
      <c r="N290" s="147"/>
    </row>
    <row r="291" spans="10:14" ht="15.75" customHeight="1" x14ac:dyDescent="0.2">
      <c r="J291" s="128"/>
      <c r="K291" s="124"/>
      <c r="N291" s="147"/>
    </row>
    <row r="292" spans="10:14" ht="15.75" customHeight="1" x14ac:dyDescent="0.2">
      <c r="J292" s="128"/>
      <c r="K292" s="124"/>
      <c r="N292" s="147"/>
    </row>
    <row r="293" spans="10:14" ht="15.75" customHeight="1" x14ac:dyDescent="0.2">
      <c r="J293" s="128"/>
      <c r="K293" s="124"/>
      <c r="N293" s="147"/>
    </row>
    <row r="294" spans="10:14" ht="15.75" customHeight="1" x14ac:dyDescent="0.2">
      <c r="J294" s="128"/>
      <c r="K294" s="124"/>
      <c r="N294" s="147"/>
    </row>
    <row r="295" spans="10:14" ht="15.75" customHeight="1" x14ac:dyDescent="0.2">
      <c r="J295" s="128"/>
      <c r="K295" s="124"/>
      <c r="N295" s="147"/>
    </row>
    <row r="296" spans="10:14" ht="15.75" customHeight="1" x14ac:dyDescent="0.2">
      <c r="J296" s="128"/>
      <c r="K296" s="124"/>
      <c r="N296" s="147"/>
    </row>
    <row r="297" spans="10:14" ht="15.75" customHeight="1" x14ac:dyDescent="0.2">
      <c r="J297" s="128"/>
      <c r="K297" s="124"/>
      <c r="N297" s="147"/>
    </row>
    <row r="298" spans="10:14" ht="15.75" customHeight="1" x14ac:dyDescent="0.2">
      <c r="J298" s="128"/>
      <c r="K298" s="124"/>
      <c r="N298" s="147"/>
    </row>
    <row r="299" spans="10:14" ht="15.75" customHeight="1" x14ac:dyDescent="0.2">
      <c r="J299" s="128"/>
      <c r="K299" s="124"/>
      <c r="N299" s="147"/>
    </row>
    <row r="300" spans="10:14" ht="15.75" customHeight="1" x14ac:dyDescent="0.2">
      <c r="J300" s="128"/>
      <c r="K300" s="124"/>
      <c r="N300" s="147"/>
    </row>
    <row r="301" spans="10:14" ht="15.75" customHeight="1" x14ac:dyDescent="0.2">
      <c r="J301" s="128"/>
      <c r="K301" s="124"/>
      <c r="N301" s="147"/>
    </row>
    <row r="302" spans="10:14" ht="15.75" customHeight="1" x14ac:dyDescent="0.2">
      <c r="J302" s="128"/>
      <c r="K302" s="124"/>
      <c r="N302" s="147"/>
    </row>
    <row r="303" spans="10:14" ht="15.75" customHeight="1" x14ac:dyDescent="0.2">
      <c r="J303" s="128"/>
      <c r="K303" s="124"/>
      <c r="N303" s="147"/>
    </row>
    <row r="304" spans="10:14" ht="15.75" customHeight="1" x14ac:dyDescent="0.2">
      <c r="J304" s="128"/>
      <c r="K304" s="124"/>
      <c r="N304" s="147"/>
    </row>
    <row r="305" spans="10:14" ht="15.75" customHeight="1" x14ac:dyDescent="0.2">
      <c r="J305" s="128"/>
      <c r="K305" s="124"/>
      <c r="N305" s="147"/>
    </row>
    <row r="306" spans="10:14" ht="15.75" customHeight="1" x14ac:dyDescent="0.2">
      <c r="J306" s="128"/>
      <c r="K306" s="124"/>
      <c r="N306" s="147"/>
    </row>
    <row r="307" spans="10:14" ht="15.75" customHeight="1" x14ac:dyDescent="0.2">
      <c r="J307" s="128"/>
      <c r="K307" s="124"/>
      <c r="N307" s="147"/>
    </row>
    <row r="308" spans="10:14" ht="15.75" customHeight="1" x14ac:dyDescent="0.2">
      <c r="J308" s="128"/>
      <c r="K308" s="124"/>
      <c r="N308" s="147"/>
    </row>
    <row r="309" spans="10:14" ht="15.75" customHeight="1" x14ac:dyDescent="0.2">
      <c r="J309" s="128"/>
      <c r="K309" s="124"/>
      <c r="N309" s="147"/>
    </row>
    <row r="310" spans="10:14" ht="15.75" customHeight="1" x14ac:dyDescent="0.2">
      <c r="J310" s="128"/>
      <c r="K310" s="124"/>
      <c r="N310" s="147"/>
    </row>
    <row r="311" spans="10:14" ht="15.75" customHeight="1" x14ac:dyDescent="0.2">
      <c r="J311" s="128"/>
      <c r="K311" s="124"/>
      <c r="N311" s="147"/>
    </row>
    <row r="312" spans="10:14" ht="15.75" customHeight="1" x14ac:dyDescent="0.2">
      <c r="J312" s="128"/>
      <c r="K312" s="124"/>
      <c r="N312" s="147"/>
    </row>
    <row r="313" spans="10:14" ht="15.75" customHeight="1" x14ac:dyDescent="0.2">
      <c r="J313" s="128"/>
      <c r="K313" s="124"/>
      <c r="N313" s="147"/>
    </row>
    <row r="314" spans="10:14" ht="15.75" customHeight="1" x14ac:dyDescent="0.2">
      <c r="J314" s="128"/>
      <c r="K314" s="124"/>
      <c r="N314" s="147"/>
    </row>
    <row r="315" spans="10:14" ht="15.75" customHeight="1" x14ac:dyDescent="0.2">
      <c r="J315" s="128"/>
      <c r="K315" s="124"/>
      <c r="N315" s="147"/>
    </row>
    <row r="316" spans="10:14" ht="15.75" customHeight="1" x14ac:dyDescent="0.2">
      <c r="J316" s="128"/>
      <c r="K316" s="124"/>
      <c r="N316" s="147"/>
    </row>
    <row r="317" spans="10:14" ht="15.75" customHeight="1" x14ac:dyDescent="0.2">
      <c r="J317" s="128"/>
      <c r="K317" s="124"/>
      <c r="N317" s="147"/>
    </row>
    <row r="318" spans="10:14" ht="15.75" customHeight="1" x14ac:dyDescent="0.2">
      <c r="J318" s="128"/>
      <c r="K318" s="124"/>
      <c r="N318" s="147"/>
    </row>
    <row r="319" spans="10:14" ht="15.75" customHeight="1" x14ac:dyDescent="0.2">
      <c r="J319" s="128"/>
      <c r="K319" s="124"/>
      <c r="N319" s="147"/>
    </row>
    <row r="320" spans="10:14" ht="15.75" customHeight="1" x14ac:dyDescent="0.2">
      <c r="J320" s="128"/>
      <c r="K320" s="124"/>
      <c r="N320" s="147"/>
    </row>
    <row r="321" spans="10:14" ht="15.75" customHeight="1" x14ac:dyDescent="0.2">
      <c r="J321" s="128"/>
      <c r="K321" s="124"/>
      <c r="N321" s="147"/>
    </row>
    <row r="322" spans="10:14" ht="15.75" customHeight="1" x14ac:dyDescent="0.2">
      <c r="J322" s="128"/>
      <c r="K322" s="124"/>
      <c r="N322" s="147"/>
    </row>
    <row r="323" spans="10:14" ht="15.75" customHeight="1" x14ac:dyDescent="0.2">
      <c r="J323" s="128"/>
      <c r="K323" s="124"/>
      <c r="N323" s="147"/>
    </row>
    <row r="324" spans="10:14" ht="15.75" customHeight="1" x14ac:dyDescent="0.2">
      <c r="J324" s="128"/>
      <c r="K324" s="124"/>
      <c r="N324" s="147"/>
    </row>
    <row r="325" spans="10:14" ht="15.75" customHeight="1" x14ac:dyDescent="0.2">
      <c r="J325" s="128"/>
      <c r="K325" s="124"/>
      <c r="N325" s="147"/>
    </row>
    <row r="326" spans="10:14" ht="15.75" customHeight="1" x14ac:dyDescent="0.2">
      <c r="J326" s="128"/>
      <c r="K326" s="124"/>
      <c r="N326" s="147"/>
    </row>
    <row r="327" spans="10:14" ht="15.75" customHeight="1" x14ac:dyDescent="0.2">
      <c r="J327" s="128"/>
      <c r="K327" s="124"/>
      <c r="N327" s="147"/>
    </row>
    <row r="328" spans="10:14" ht="15.75" customHeight="1" x14ac:dyDescent="0.2">
      <c r="J328" s="128"/>
      <c r="K328" s="124"/>
      <c r="N328" s="147"/>
    </row>
    <row r="329" spans="10:14" ht="15.75" customHeight="1" x14ac:dyDescent="0.2">
      <c r="J329" s="128"/>
      <c r="K329" s="124"/>
      <c r="N329" s="147"/>
    </row>
    <row r="330" spans="10:14" ht="15.75" customHeight="1" x14ac:dyDescent="0.2">
      <c r="J330" s="128"/>
      <c r="K330" s="124"/>
      <c r="N330" s="147"/>
    </row>
    <row r="331" spans="10:14" ht="15.75" customHeight="1" x14ac:dyDescent="0.2">
      <c r="J331" s="128"/>
      <c r="K331" s="124"/>
      <c r="N331" s="147"/>
    </row>
    <row r="332" spans="10:14" ht="15.75" customHeight="1" x14ac:dyDescent="0.2">
      <c r="J332" s="128"/>
      <c r="K332" s="124"/>
      <c r="N332" s="147"/>
    </row>
    <row r="333" spans="10:14" ht="15.75" customHeight="1" x14ac:dyDescent="0.2">
      <c r="J333" s="128"/>
      <c r="K333" s="124"/>
      <c r="N333" s="147"/>
    </row>
    <row r="334" spans="10:14" ht="15.75" customHeight="1" x14ac:dyDescent="0.2">
      <c r="J334" s="128"/>
      <c r="K334" s="124"/>
      <c r="N334" s="147"/>
    </row>
    <row r="335" spans="10:14" ht="15.75" customHeight="1" x14ac:dyDescent="0.2">
      <c r="J335" s="128"/>
      <c r="K335" s="124"/>
      <c r="N335" s="147"/>
    </row>
    <row r="336" spans="10:14" ht="15.75" customHeight="1" x14ac:dyDescent="0.2">
      <c r="J336" s="128"/>
      <c r="K336" s="124"/>
      <c r="N336" s="147"/>
    </row>
    <row r="337" spans="10:14" ht="15.75" customHeight="1" x14ac:dyDescent="0.2">
      <c r="J337" s="128"/>
      <c r="K337" s="124"/>
      <c r="N337" s="147"/>
    </row>
    <row r="338" spans="10:14" ht="15.75" customHeight="1" x14ac:dyDescent="0.2">
      <c r="J338" s="128"/>
      <c r="K338" s="124"/>
      <c r="N338" s="147"/>
    </row>
    <row r="339" spans="10:14" ht="15.75" customHeight="1" x14ac:dyDescent="0.2">
      <c r="J339" s="128"/>
      <c r="K339" s="124"/>
      <c r="N339" s="147"/>
    </row>
    <row r="340" spans="10:14" ht="15.75" customHeight="1" x14ac:dyDescent="0.2">
      <c r="J340" s="128"/>
      <c r="K340" s="124"/>
      <c r="N340" s="147"/>
    </row>
    <row r="341" spans="10:14" ht="15.75" customHeight="1" x14ac:dyDescent="0.2">
      <c r="J341" s="128"/>
      <c r="K341" s="124"/>
      <c r="N341" s="147"/>
    </row>
    <row r="342" spans="10:14" ht="15.75" customHeight="1" x14ac:dyDescent="0.2">
      <c r="J342" s="128"/>
      <c r="K342" s="124"/>
      <c r="N342" s="147"/>
    </row>
    <row r="343" spans="10:14" ht="15.75" customHeight="1" x14ac:dyDescent="0.2">
      <c r="J343" s="128"/>
      <c r="K343" s="124"/>
      <c r="N343" s="147"/>
    </row>
    <row r="344" spans="10:14" ht="15.75" customHeight="1" x14ac:dyDescent="0.2">
      <c r="J344" s="128"/>
      <c r="K344" s="124"/>
      <c r="N344" s="147"/>
    </row>
    <row r="345" spans="10:14" ht="15.75" customHeight="1" x14ac:dyDescent="0.2">
      <c r="J345" s="128"/>
      <c r="K345" s="124"/>
      <c r="N345" s="147"/>
    </row>
    <row r="346" spans="10:14" ht="15.75" customHeight="1" x14ac:dyDescent="0.2">
      <c r="J346" s="128"/>
      <c r="K346" s="124"/>
      <c r="N346" s="147"/>
    </row>
    <row r="347" spans="10:14" ht="15.75" customHeight="1" x14ac:dyDescent="0.2">
      <c r="J347" s="128"/>
      <c r="K347" s="124"/>
      <c r="N347" s="147"/>
    </row>
    <row r="348" spans="10:14" ht="15.75" customHeight="1" x14ac:dyDescent="0.2">
      <c r="J348" s="128"/>
      <c r="K348" s="124"/>
      <c r="N348" s="147"/>
    </row>
    <row r="349" spans="10:14" ht="15.75" customHeight="1" x14ac:dyDescent="0.2">
      <c r="J349" s="128"/>
      <c r="K349" s="124"/>
      <c r="N349" s="147"/>
    </row>
    <row r="350" spans="10:14" ht="15.75" customHeight="1" x14ac:dyDescent="0.2">
      <c r="J350" s="128"/>
      <c r="K350" s="124"/>
      <c r="N350" s="147"/>
    </row>
    <row r="351" spans="10:14" ht="15.75" customHeight="1" x14ac:dyDescent="0.2">
      <c r="J351" s="128"/>
      <c r="K351" s="124"/>
      <c r="N351" s="147"/>
    </row>
    <row r="352" spans="10:14" ht="15.75" customHeight="1" x14ac:dyDescent="0.2">
      <c r="J352" s="128"/>
      <c r="K352" s="124"/>
      <c r="N352" s="147"/>
    </row>
    <row r="353" spans="10:14" ht="15.75" customHeight="1" x14ac:dyDescent="0.2">
      <c r="J353" s="128"/>
      <c r="K353" s="124"/>
      <c r="N353" s="147"/>
    </row>
    <row r="354" spans="10:14" ht="15.75" customHeight="1" x14ac:dyDescent="0.2">
      <c r="J354" s="128"/>
      <c r="K354" s="124"/>
      <c r="N354" s="147"/>
    </row>
    <row r="355" spans="10:14" ht="15.75" customHeight="1" x14ac:dyDescent="0.2">
      <c r="J355" s="128"/>
      <c r="K355" s="124"/>
      <c r="N355" s="147"/>
    </row>
    <row r="356" spans="10:14" ht="15.75" customHeight="1" x14ac:dyDescent="0.2">
      <c r="J356" s="128"/>
      <c r="K356" s="124"/>
      <c r="N356" s="147"/>
    </row>
    <row r="357" spans="10:14" ht="15.75" customHeight="1" x14ac:dyDescent="0.2">
      <c r="J357" s="128"/>
      <c r="K357" s="124"/>
      <c r="N357" s="147"/>
    </row>
    <row r="358" spans="10:14" ht="15.75" customHeight="1" x14ac:dyDescent="0.2">
      <c r="J358" s="128"/>
      <c r="K358" s="124"/>
      <c r="N358" s="147"/>
    </row>
    <row r="359" spans="10:14" ht="15.75" customHeight="1" x14ac:dyDescent="0.2">
      <c r="J359" s="128"/>
      <c r="K359" s="124"/>
      <c r="N359" s="147"/>
    </row>
    <row r="360" spans="10:14" ht="15.75" customHeight="1" x14ac:dyDescent="0.2">
      <c r="J360" s="128"/>
      <c r="K360" s="124"/>
      <c r="N360" s="147"/>
    </row>
    <row r="361" spans="10:14" ht="15.75" customHeight="1" x14ac:dyDescent="0.2">
      <c r="J361" s="128"/>
      <c r="K361" s="124"/>
      <c r="N361" s="147"/>
    </row>
    <row r="362" spans="10:14" ht="15.75" customHeight="1" x14ac:dyDescent="0.2">
      <c r="J362" s="128"/>
      <c r="K362" s="124"/>
      <c r="N362" s="147"/>
    </row>
    <row r="363" spans="10:14" ht="15.75" customHeight="1" x14ac:dyDescent="0.2">
      <c r="J363" s="128"/>
      <c r="K363" s="124"/>
      <c r="N363" s="147"/>
    </row>
    <row r="364" spans="10:14" ht="15.75" customHeight="1" x14ac:dyDescent="0.2">
      <c r="J364" s="128"/>
      <c r="K364" s="124"/>
      <c r="N364" s="147"/>
    </row>
    <row r="365" spans="10:14" ht="15.75" customHeight="1" x14ac:dyDescent="0.2">
      <c r="J365" s="128"/>
      <c r="K365" s="124"/>
      <c r="N365" s="147"/>
    </row>
    <row r="366" spans="10:14" ht="15.75" customHeight="1" x14ac:dyDescent="0.2">
      <c r="J366" s="128"/>
      <c r="K366" s="124"/>
      <c r="N366" s="147"/>
    </row>
    <row r="367" spans="10:14" ht="15.75" customHeight="1" x14ac:dyDescent="0.2">
      <c r="J367" s="128"/>
      <c r="K367" s="124"/>
      <c r="N367" s="147"/>
    </row>
    <row r="368" spans="10:14" ht="15.75" customHeight="1" x14ac:dyDescent="0.2">
      <c r="J368" s="128"/>
      <c r="K368" s="124"/>
      <c r="N368" s="147"/>
    </row>
    <row r="369" spans="10:14" ht="15.75" customHeight="1" x14ac:dyDescent="0.2">
      <c r="J369" s="128"/>
      <c r="K369" s="124"/>
      <c r="N369" s="147"/>
    </row>
    <row r="370" spans="10:14" ht="15.75" customHeight="1" x14ac:dyDescent="0.2">
      <c r="J370" s="128"/>
      <c r="K370" s="124"/>
      <c r="N370" s="147"/>
    </row>
    <row r="371" spans="10:14" ht="15.75" customHeight="1" x14ac:dyDescent="0.2">
      <c r="J371" s="128"/>
      <c r="K371" s="124"/>
      <c r="N371" s="147"/>
    </row>
    <row r="372" spans="10:14" ht="15.75" customHeight="1" x14ac:dyDescent="0.2">
      <c r="J372" s="128"/>
      <c r="K372" s="124"/>
      <c r="N372" s="147"/>
    </row>
    <row r="373" spans="10:14" ht="15.75" customHeight="1" x14ac:dyDescent="0.2">
      <c r="J373" s="128"/>
      <c r="K373" s="124"/>
      <c r="N373" s="147"/>
    </row>
    <row r="374" spans="10:14" ht="15.75" customHeight="1" x14ac:dyDescent="0.2">
      <c r="J374" s="128"/>
      <c r="K374" s="124"/>
      <c r="N374" s="147"/>
    </row>
    <row r="375" spans="10:14" ht="15.75" customHeight="1" x14ac:dyDescent="0.2">
      <c r="J375" s="128"/>
      <c r="K375" s="124"/>
      <c r="N375" s="147"/>
    </row>
    <row r="376" spans="10:14" ht="15.75" customHeight="1" x14ac:dyDescent="0.2">
      <c r="J376" s="128"/>
      <c r="K376" s="124"/>
      <c r="N376" s="147"/>
    </row>
    <row r="377" spans="10:14" ht="15.75" customHeight="1" x14ac:dyDescent="0.2">
      <c r="J377" s="128"/>
      <c r="K377" s="124"/>
      <c r="N377" s="147"/>
    </row>
    <row r="378" spans="10:14" ht="15.75" customHeight="1" x14ac:dyDescent="0.2">
      <c r="J378" s="128"/>
      <c r="K378" s="124"/>
      <c r="N378" s="147"/>
    </row>
    <row r="379" spans="10:14" ht="15.75" customHeight="1" x14ac:dyDescent="0.2">
      <c r="J379" s="128"/>
      <c r="K379" s="124"/>
      <c r="N379" s="147"/>
    </row>
    <row r="380" spans="10:14" ht="15.75" customHeight="1" x14ac:dyDescent="0.2">
      <c r="J380" s="128"/>
      <c r="K380" s="124"/>
      <c r="N380" s="147"/>
    </row>
    <row r="381" spans="10:14" ht="15.75" customHeight="1" x14ac:dyDescent="0.2">
      <c r="J381" s="128"/>
      <c r="K381" s="124"/>
      <c r="N381" s="147"/>
    </row>
    <row r="382" spans="10:14" ht="15.75" customHeight="1" x14ac:dyDescent="0.2">
      <c r="J382" s="128"/>
      <c r="K382" s="124"/>
      <c r="N382" s="147"/>
    </row>
    <row r="383" spans="10:14" ht="15.75" customHeight="1" x14ac:dyDescent="0.2">
      <c r="J383" s="128"/>
      <c r="K383" s="124"/>
      <c r="N383" s="147"/>
    </row>
    <row r="384" spans="10:14" ht="15.75" customHeight="1" x14ac:dyDescent="0.2">
      <c r="J384" s="128"/>
      <c r="K384" s="124"/>
      <c r="N384" s="147"/>
    </row>
    <row r="385" spans="10:14" ht="15.75" customHeight="1" x14ac:dyDescent="0.2">
      <c r="J385" s="128"/>
      <c r="K385" s="124"/>
      <c r="N385" s="147"/>
    </row>
    <row r="386" spans="10:14" ht="15.75" customHeight="1" x14ac:dyDescent="0.2">
      <c r="J386" s="128"/>
      <c r="K386" s="124"/>
      <c r="N386" s="147"/>
    </row>
    <row r="387" spans="10:14" ht="15.75" customHeight="1" x14ac:dyDescent="0.2">
      <c r="J387" s="128"/>
      <c r="K387" s="124"/>
      <c r="N387" s="147"/>
    </row>
    <row r="388" spans="10:14" ht="15.75" customHeight="1" x14ac:dyDescent="0.2">
      <c r="J388" s="128"/>
      <c r="K388" s="124"/>
      <c r="N388" s="147"/>
    </row>
    <row r="389" spans="10:14" ht="15.75" customHeight="1" x14ac:dyDescent="0.2">
      <c r="J389" s="128"/>
      <c r="K389" s="124"/>
      <c r="N389" s="147"/>
    </row>
    <row r="390" spans="10:14" ht="15.75" customHeight="1" x14ac:dyDescent="0.2">
      <c r="J390" s="128"/>
      <c r="K390" s="124"/>
      <c r="N390" s="147"/>
    </row>
    <row r="391" spans="10:14" ht="15.75" customHeight="1" x14ac:dyDescent="0.2">
      <c r="J391" s="128"/>
      <c r="K391" s="124"/>
      <c r="N391" s="147"/>
    </row>
    <row r="392" spans="10:14" ht="15.75" customHeight="1" x14ac:dyDescent="0.2">
      <c r="J392" s="128"/>
      <c r="K392" s="124"/>
      <c r="N392" s="147"/>
    </row>
    <row r="393" spans="10:14" ht="15.75" customHeight="1" x14ac:dyDescent="0.2">
      <c r="J393" s="128"/>
      <c r="K393" s="124"/>
      <c r="N393" s="147"/>
    </row>
    <row r="394" spans="10:14" ht="15.75" customHeight="1" x14ac:dyDescent="0.2">
      <c r="J394" s="128"/>
      <c r="K394" s="124"/>
      <c r="N394" s="147"/>
    </row>
    <row r="395" spans="10:14" ht="15.75" customHeight="1" x14ac:dyDescent="0.2">
      <c r="J395" s="128"/>
      <c r="K395" s="124"/>
      <c r="N395" s="147"/>
    </row>
    <row r="396" spans="10:14" ht="15.75" customHeight="1" x14ac:dyDescent="0.2">
      <c r="J396" s="128"/>
      <c r="K396" s="124"/>
      <c r="N396" s="147"/>
    </row>
    <row r="397" spans="10:14" ht="15.75" customHeight="1" x14ac:dyDescent="0.2">
      <c r="J397" s="128"/>
      <c r="K397" s="124"/>
      <c r="N397" s="147"/>
    </row>
    <row r="398" spans="10:14" ht="15.75" customHeight="1" x14ac:dyDescent="0.2">
      <c r="J398" s="128"/>
      <c r="K398" s="124"/>
      <c r="N398" s="147"/>
    </row>
    <row r="399" spans="10:14" ht="15.75" customHeight="1" x14ac:dyDescent="0.2">
      <c r="J399" s="128"/>
      <c r="K399" s="124"/>
      <c r="N399" s="147"/>
    </row>
    <row r="400" spans="10:14" ht="15.75" customHeight="1" x14ac:dyDescent="0.2">
      <c r="J400" s="128"/>
      <c r="K400" s="124"/>
      <c r="N400" s="147"/>
    </row>
    <row r="401" spans="10:14" ht="15.75" customHeight="1" x14ac:dyDescent="0.2">
      <c r="J401" s="128"/>
      <c r="K401" s="124"/>
      <c r="N401" s="147"/>
    </row>
    <row r="402" spans="10:14" ht="15.75" customHeight="1" x14ac:dyDescent="0.2">
      <c r="J402" s="128"/>
      <c r="K402" s="124"/>
      <c r="N402" s="147"/>
    </row>
    <row r="403" spans="10:14" ht="15.75" customHeight="1" x14ac:dyDescent="0.2">
      <c r="J403" s="128"/>
      <c r="K403" s="124"/>
      <c r="N403" s="147"/>
    </row>
    <row r="404" spans="10:14" ht="15.75" customHeight="1" x14ac:dyDescent="0.2">
      <c r="J404" s="128"/>
      <c r="K404" s="124"/>
      <c r="N404" s="147"/>
    </row>
    <row r="405" spans="10:14" ht="15.75" customHeight="1" x14ac:dyDescent="0.2">
      <c r="J405" s="128"/>
      <c r="K405" s="124"/>
      <c r="N405" s="147"/>
    </row>
    <row r="406" spans="10:14" ht="15.75" customHeight="1" x14ac:dyDescent="0.2">
      <c r="J406" s="128"/>
      <c r="K406" s="124"/>
      <c r="N406" s="147"/>
    </row>
    <row r="407" spans="10:14" ht="15.75" customHeight="1" x14ac:dyDescent="0.2">
      <c r="J407" s="128"/>
      <c r="K407" s="124"/>
      <c r="N407" s="147"/>
    </row>
    <row r="408" spans="10:14" ht="15.75" customHeight="1" x14ac:dyDescent="0.2">
      <c r="J408" s="128"/>
      <c r="K408" s="124"/>
      <c r="N408" s="147"/>
    </row>
    <row r="409" spans="10:14" ht="15.75" customHeight="1" x14ac:dyDescent="0.2">
      <c r="J409" s="128"/>
      <c r="K409" s="124"/>
      <c r="N409" s="147"/>
    </row>
    <row r="410" spans="10:14" ht="15.75" customHeight="1" x14ac:dyDescent="0.2">
      <c r="J410" s="128"/>
      <c r="K410" s="124"/>
      <c r="N410" s="147"/>
    </row>
    <row r="411" spans="10:14" ht="15.75" customHeight="1" x14ac:dyDescent="0.2">
      <c r="J411" s="128"/>
      <c r="K411" s="124"/>
      <c r="N411" s="147"/>
    </row>
    <row r="412" spans="10:14" ht="15.75" customHeight="1" x14ac:dyDescent="0.2">
      <c r="J412" s="128"/>
      <c r="K412" s="124"/>
      <c r="N412" s="147"/>
    </row>
    <row r="413" spans="10:14" ht="15.75" customHeight="1" x14ac:dyDescent="0.2">
      <c r="J413" s="128"/>
      <c r="K413" s="124"/>
      <c r="N413" s="147"/>
    </row>
    <row r="414" spans="10:14" ht="15.75" customHeight="1" x14ac:dyDescent="0.2">
      <c r="J414" s="128"/>
      <c r="K414" s="124"/>
      <c r="N414" s="147"/>
    </row>
    <row r="415" spans="10:14" ht="15.75" customHeight="1" x14ac:dyDescent="0.2">
      <c r="J415" s="128"/>
      <c r="K415" s="124"/>
      <c r="N415" s="147"/>
    </row>
    <row r="416" spans="10:14" ht="15.75" customHeight="1" x14ac:dyDescent="0.2">
      <c r="J416" s="128"/>
      <c r="K416" s="124"/>
      <c r="N416" s="147"/>
    </row>
    <row r="417" spans="10:14" ht="15.75" customHeight="1" x14ac:dyDescent="0.2">
      <c r="J417" s="128"/>
      <c r="K417" s="124"/>
      <c r="N417" s="147"/>
    </row>
    <row r="418" spans="10:14" ht="15.75" customHeight="1" x14ac:dyDescent="0.2">
      <c r="J418" s="128"/>
      <c r="K418" s="124"/>
      <c r="N418" s="147"/>
    </row>
    <row r="419" spans="10:14" ht="15.75" customHeight="1" x14ac:dyDescent="0.2">
      <c r="J419" s="128"/>
      <c r="K419" s="124"/>
      <c r="N419" s="147"/>
    </row>
    <row r="420" spans="10:14" ht="15.75" customHeight="1" x14ac:dyDescent="0.2">
      <c r="J420" s="128"/>
      <c r="K420" s="124"/>
      <c r="N420" s="147"/>
    </row>
    <row r="421" spans="10:14" ht="15.75" customHeight="1" x14ac:dyDescent="0.2">
      <c r="J421" s="128"/>
      <c r="K421" s="124"/>
      <c r="N421" s="147"/>
    </row>
    <row r="422" spans="10:14" ht="15.75" customHeight="1" x14ac:dyDescent="0.2">
      <c r="J422" s="128"/>
      <c r="K422" s="124"/>
      <c r="N422" s="147"/>
    </row>
    <row r="423" spans="10:14" ht="15.75" customHeight="1" x14ac:dyDescent="0.2">
      <c r="J423" s="128"/>
      <c r="K423" s="124"/>
      <c r="N423" s="147"/>
    </row>
    <row r="424" spans="10:14" ht="15.75" customHeight="1" x14ac:dyDescent="0.2">
      <c r="J424" s="128"/>
      <c r="K424" s="124"/>
      <c r="N424" s="147"/>
    </row>
    <row r="425" spans="10:14" ht="15.75" customHeight="1" x14ac:dyDescent="0.2">
      <c r="J425" s="128"/>
      <c r="K425" s="124"/>
      <c r="N425" s="147"/>
    </row>
    <row r="426" spans="10:14" ht="15.75" customHeight="1" x14ac:dyDescent="0.2">
      <c r="J426" s="128"/>
      <c r="K426" s="124"/>
      <c r="N426" s="147"/>
    </row>
    <row r="427" spans="10:14" ht="15.75" customHeight="1" x14ac:dyDescent="0.2">
      <c r="J427" s="128"/>
      <c r="K427" s="124"/>
      <c r="N427" s="147"/>
    </row>
    <row r="428" spans="10:14" ht="15.75" customHeight="1" x14ac:dyDescent="0.2">
      <c r="J428" s="128"/>
      <c r="K428" s="124"/>
      <c r="N428" s="147"/>
    </row>
    <row r="429" spans="10:14" ht="15.75" customHeight="1" x14ac:dyDescent="0.2">
      <c r="J429" s="128"/>
      <c r="K429" s="124"/>
      <c r="N429" s="147"/>
    </row>
    <row r="430" spans="10:14" ht="15.75" customHeight="1" x14ac:dyDescent="0.2">
      <c r="J430" s="128"/>
      <c r="K430" s="124"/>
      <c r="N430" s="147"/>
    </row>
    <row r="431" spans="10:14" ht="15.75" customHeight="1" x14ac:dyDescent="0.2">
      <c r="J431" s="128"/>
      <c r="K431" s="124"/>
      <c r="N431" s="147"/>
    </row>
    <row r="432" spans="10:14" ht="15.75" customHeight="1" x14ac:dyDescent="0.2">
      <c r="J432" s="128"/>
      <c r="K432" s="124"/>
      <c r="N432" s="147"/>
    </row>
    <row r="433" spans="10:14" ht="15.75" customHeight="1" x14ac:dyDescent="0.2">
      <c r="J433" s="128"/>
      <c r="K433" s="124"/>
      <c r="N433" s="147"/>
    </row>
    <row r="434" spans="10:14" ht="15.75" customHeight="1" x14ac:dyDescent="0.2">
      <c r="J434" s="128"/>
      <c r="K434" s="124"/>
      <c r="N434" s="147"/>
    </row>
    <row r="435" spans="10:14" ht="15.75" customHeight="1" x14ac:dyDescent="0.2">
      <c r="J435" s="128"/>
      <c r="K435" s="124"/>
      <c r="N435" s="147"/>
    </row>
    <row r="436" spans="10:14" ht="15.75" customHeight="1" x14ac:dyDescent="0.2">
      <c r="J436" s="128"/>
      <c r="K436" s="124"/>
      <c r="N436" s="147"/>
    </row>
    <row r="437" spans="10:14" ht="15.75" customHeight="1" x14ac:dyDescent="0.2">
      <c r="J437" s="128"/>
      <c r="K437" s="124"/>
      <c r="N437" s="147"/>
    </row>
    <row r="438" spans="10:14" ht="15.75" customHeight="1" x14ac:dyDescent="0.2">
      <c r="J438" s="128"/>
      <c r="K438" s="124"/>
      <c r="N438" s="147"/>
    </row>
    <row r="439" spans="10:14" ht="15.75" customHeight="1" x14ac:dyDescent="0.2">
      <c r="J439" s="128"/>
      <c r="K439" s="124"/>
      <c r="N439" s="147"/>
    </row>
    <row r="440" spans="10:14" ht="15.75" customHeight="1" x14ac:dyDescent="0.2">
      <c r="J440" s="128"/>
      <c r="K440" s="124"/>
      <c r="N440" s="147"/>
    </row>
    <row r="441" spans="10:14" ht="15.75" customHeight="1" x14ac:dyDescent="0.2">
      <c r="J441" s="128"/>
      <c r="K441" s="124"/>
      <c r="N441" s="147"/>
    </row>
    <row r="442" spans="10:14" ht="15.75" customHeight="1" x14ac:dyDescent="0.2">
      <c r="J442" s="128"/>
      <c r="K442" s="124"/>
      <c r="N442" s="147"/>
    </row>
    <row r="443" spans="10:14" ht="15.75" customHeight="1" x14ac:dyDescent="0.2">
      <c r="J443" s="128"/>
      <c r="K443" s="124"/>
      <c r="N443" s="147"/>
    </row>
    <row r="444" spans="10:14" ht="15.75" customHeight="1" x14ac:dyDescent="0.2">
      <c r="J444" s="128"/>
      <c r="K444" s="124"/>
      <c r="N444" s="147"/>
    </row>
    <row r="445" spans="10:14" ht="15.75" customHeight="1" x14ac:dyDescent="0.2">
      <c r="J445" s="128"/>
      <c r="K445" s="124"/>
      <c r="N445" s="147"/>
    </row>
    <row r="446" spans="10:14" ht="15.75" customHeight="1" x14ac:dyDescent="0.2">
      <c r="J446" s="128"/>
      <c r="K446" s="124"/>
      <c r="N446" s="147"/>
    </row>
    <row r="447" spans="10:14" ht="15.75" customHeight="1" x14ac:dyDescent="0.2">
      <c r="J447" s="128"/>
      <c r="K447" s="124"/>
      <c r="N447" s="147"/>
    </row>
    <row r="448" spans="10:14" ht="15.75" customHeight="1" x14ac:dyDescent="0.2">
      <c r="J448" s="128"/>
      <c r="K448" s="124"/>
      <c r="N448" s="147"/>
    </row>
    <row r="449" spans="10:14" ht="15.75" customHeight="1" x14ac:dyDescent="0.2">
      <c r="J449" s="128"/>
      <c r="K449" s="124"/>
      <c r="N449" s="147"/>
    </row>
    <row r="450" spans="10:14" ht="15.75" customHeight="1" x14ac:dyDescent="0.2">
      <c r="J450" s="128"/>
      <c r="K450" s="124"/>
      <c r="N450" s="147"/>
    </row>
    <row r="451" spans="10:14" ht="15.75" customHeight="1" x14ac:dyDescent="0.2">
      <c r="J451" s="128"/>
      <c r="K451" s="124"/>
      <c r="N451" s="147"/>
    </row>
    <row r="452" spans="10:14" ht="15.75" customHeight="1" x14ac:dyDescent="0.2">
      <c r="J452" s="128"/>
      <c r="K452" s="124"/>
      <c r="N452" s="147"/>
    </row>
    <row r="453" spans="10:14" ht="15.75" customHeight="1" x14ac:dyDescent="0.2">
      <c r="J453" s="128"/>
      <c r="K453" s="124"/>
      <c r="N453" s="147"/>
    </row>
    <row r="454" spans="10:14" ht="15.75" customHeight="1" x14ac:dyDescent="0.2">
      <c r="J454" s="128"/>
      <c r="K454" s="124"/>
      <c r="N454" s="147"/>
    </row>
    <row r="455" spans="10:14" ht="15.75" customHeight="1" x14ac:dyDescent="0.2">
      <c r="J455" s="128"/>
      <c r="K455" s="124"/>
      <c r="N455" s="147"/>
    </row>
    <row r="456" spans="10:14" ht="15.75" customHeight="1" x14ac:dyDescent="0.2">
      <c r="J456" s="128"/>
      <c r="K456" s="124"/>
      <c r="N456" s="147"/>
    </row>
    <row r="457" spans="10:14" ht="15.75" customHeight="1" x14ac:dyDescent="0.2">
      <c r="J457" s="128"/>
      <c r="K457" s="124"/>
      <c r="N457" s="147"/>
    </row>
    <row r="458" spans="10:14" ht="15.75" customHeight="1" x14ac:dyDescent="0.2">
      <c r="J458" s="128"/>
      <c r="K458" s="124"/>
      <c r="N458" s="147"/>
    </row>
    <row r="459" spans="10:14" ht="15.75" customHeight="1" x14ac:dyDescent="0.2">
      <c r="J459" s="128"/>
      <c r="K459" s="124"/>
      <c r="N459" s="147"/>
    </row>
    <row r="460" spans="10:14" ht="15.75" customHeight="1" x14ac:dyDescent="0.2">
      <c r="J460" s="128"/>
      <c r="K460" s="124"/>
      <c r="N460" s="147"/>
    </row>
    <row r="461" spans="10:14" ht="15.75" customHeight="1" x14ac:dyDescent="0.2">
      <c r="J461" s="128"/>
      <c r="K461" s="124"/>
      <c r="N461" s="147"/>
    </row>
    <row r="462" spans="10:14" ht="15.75" customHeight="1" x14ac:dyDescent="0.2">
      <c r="J462" s="128"/>
      <c r="K462" s="124"/>
      <c r="N462" s="147"/>
    </row>
    <row r="463" spans="10:14" ht="15.75" customHeight="1" x14ac:dyDescent="0.2">
      <c r="J463" s="128"/>
      <c r="K463" s="124"/>
      <c r="N463" s="147"/>
    </row>
    <row r="464" spans="10:14" ht="15.75" customHeight="1" x14ac:dyDescent="0.2">
      <c r="J464" s="128"/>
      <c r="K464" s="124"/>
      <c r="N464" s="147"/>
    </row>
    <row r="465" spans="10:14" ht="15.75" customHeight="1" x14ac:dyDescent="0.2">
      <c r="J465" s="128"/>
      <c r="K465" s="124"/>
      <c r="N465" s="147"/>
    </row>
    <row r="466" spans="10:14" ht="15.75" customHeight="1" x14ac:dyDescent="0.2">
      <c r="J466" s="128"/>
      <c r="K466" s="124"/>
      <c r="N466" s="147"/>
    </row>
    <row r="467" spans="10:14" ht="15.75" customHeight="1" x14ac:dyDescent="0.2">
      <c r="J467" s="128"/>
      <c r="K467" s="124"/>
      <c r="N467" s="147"/>
    </row>
    <row r="468" spans="10:14" ht="15.75" customHeight="1" x14ac:dyDescent="0.2">
      <c r="J468" s="128"/>
      <c r="K468" s="124"/>
      <c r="N468" s="147"/>
    </row>
    <row r="469" spans="10:14" ht="15.75" customHeight="1" x14ac:dyDescent="0.2">
      <c r="J469" s="128"/>
      <c r="K469" s="124"/>
      <c r="N469" s="147"/>
    </row>
    <row r="470" spans="10:14" ht="15.75" customHeight="1" x14ac:dyDescent="0.2">
      <c r="J470" s="128"/>
      <c r="K470" s="124"/>
      <c r="N470" s="147"/>
    </row>
    <row r="471" spans="10:14" ht="15.75" customHeight="1" x14ac:dyDescent="0.2">
      <c r="J471" s="128"/>
      <c r="K471" s="124"/>
      <c r="N471" s="147"/>
    </row>
    <row r="472" spans="10:14" ht="15.75" customHeight="1" x14ac:dyDescent="0.2">
      <c r="J472" s="128"/>
      <c r="K472" s="124"/>
      <c r="N472" s="147"/>
    </row>
    <row r="473" spans="10:14" ht="15.75" customHeight="1" x14ac:dyDescent="0.2">
      <c r="J473" s="128"/>
      <c r="K473" s="124"/>
      <c r="N473" s="147"/>
    </row>
    <row r="474" spans="10:14" ht="15.75" customHeight="1" x14ac:dyDescent="0.2">
      <c r="J474" s="128"/>
      <c r="K474" s="124"/>
      <c r="N474" s="147"/>
    </row>
    <row r="475" spans="10:14" ht="15.75" customHeight="1" x14ac:dyDescent="0.2">
      <c r="J475" s="128"/>
      <c r="K475" s="124"/>
      <c r="N475" s="147"/>
    </row>
    <row r="476" spans="10:14" ht="15.75" customHeight="1" x14ac:dyDescent="0.2">
      <c r="J476" s="128"/>
      <c r="K476" s="124"/>
      <c r="N476" s="147"/>
    </row>
    <row r="477" spans="10:14" ht="15.75" customHeight="1" x14ac:dyDescent="0.2">
      <c r="J477" s="128"/>
      <c r="K477" s="124"/>
      <c r="N477" s="147"/>
    </row>
    <row r="478" spans="10:14" ht="15.75" customHeight="1" x14ac:dyDescent="0.2">
      <c r="J478" s="128"/>
      <c r="K478" s="124"/>
      <c r="N478" s="147"/>
    </row>
    <row r="479" spans="10:14" ht="15.75" customHeight="1" x14ac:dyDescent="0.2">
      <c r="J479" s="128"/>
      <c r="K479" s="124"/>
      <c r="N479" s="147"/>
    </row>
    <row r="480" spans="10:14" ht="15.75" customHeight="1" x14ac:dyDescent="0.2">
      <c r="J480" s="128"/>
      <c r="K480" s="124"/>
      <c r="N480" s="147"/>
    </row>
    <row r="481" spans="10:14" ht="15.75" customHeight="1" x14ac:dyDescent="0.2">
      <c r="J481" s="128"/>
      <c r="K481" s="124"/>
      <c r="N481" s="147"/>
    </row>
    <row r="482" spans="10:14" ht="15.75" customHeight="1" x14ac:dyDescent="0.2">
      <c r="J482" s="128"/>
      <c r="K482" s="124"/>
      <c r="N482" s="147"/>
    </row>
    <row r="483" spans="10:14" ht="15.75" customHeight="1" x14ac:dyDescent="0.2">
      <c r="J483" s="128"/>
      <c r="K483" s="124"/>
      <c r="N483" s="147"/>
    </row>
    <row r="484" spans="10:14" ht="15.75" customHeight="1" x14ac:dyDescent="0.2">
      <c r="J484" s="128"/>
      <c r="K484" s="124"/>
      <c r="N484" s="147"/>
    </row>
    <row r="485" spans="10:14" ht="15.75" customHeight="1" x14ac:dyDescent="0.2">
      <c r="J485" s="128"/>
      <c r="K485" s="124"/>
      <c r="N485" s="147"/>
    </row>
    <row r="486" spans="10:14" ht="15.75" customHeight="1" x14ac:dyDescent="0.2">
      <c r="J486" s="128"/>
      <c r="K486" s="124"/>
      <c r="N486" s="147"/>
    </row>
    <row r="487" spans="10:14" ht="15.75" customHeight="1" x14ac:dyDescent="0.2">
      <c r="J487" s="128"/>
      <c r="K487" s="124"/>
      <c r="N487" s="147"/>
    </row>
    <row r="488" spans="10:14" ht="15.75" customHeight="1" x14ac:dyDescent="0.2">
      <c r="J488" s="128"/>
      <c r="K488" s="124"/>
      <c r="N488" s="147"/>
    </row>
    <row r="489" spans="10:14" ht="15.75" customHeight="1" x14ac:dyDescent="0.2">
      <c r="J489" s="128"/>
      <c r="K489" s="124"/>
      <c r="N489" s="147"/>
    </row>
    <row r="490" spans="10:14" ht="15.75" customHeight="1" x14ac:dyDescent="0.2">
      <c r="J490" s="128"/>
      <c r="K490" s="124"/>
      <c r="N490" s="147"/>
    </row>
    <row r="491" spans="10:14" ht="15.75" customHeight="1" x14ac:dyDescent="0.2">
      <c r="J491" s="128"/>
      <c r="K491" s="124"/>
      <c r="N491" s="147"/>
    </row>
    <row r="492" spans="10:14" ht="15.75" customHeight="1" x14ac:dyDescent="0.2">
      <c r="J492" s="128"/>
      <c r="K492" s="124"/>
      <c r="N492" s="147"/>
    </row>
    <row r="493" spans="10:14" ht="15.75" customHeight="1" x14ac:dyDescent="0.2">
      <c r="J493" s="128"/>
      <c r="K493" s="124"/>
      <c r="N493" s="147"/>
    </row>
    <row r="494" spans="10:14" ht="15.75" customHeight="1" x14ac:dyDescent="0.2">
      <c r="J494" s="128"/>
      <c r="K494" s="124"/>
      <c r="N494" s="147"/>
    </row>
    <row r="495" spans="10:14" ht="15.75" customHeight="1" x14ac:dyDescent="0.2">
      <c r="J495" s="128"/>
      <c r="K495" s="124"/>
      <c r="N495" s="147"/>
    </row>
    <row r="496" spans="10:14" ht="15.75" customHeight="1" x14ac:dyDescent="0.2">
      <c r="J496" s="128"/>
      <c r="K496" s="124"/>
      <c r="N496" s="147"/>
    </row>
    <row r="497" spans="10:14" ht="15.75" customHeight="1" x14ac:dyDescent="0.2">
      <c r="J497" s="128"/>
      <c r="K497" s="124"/>
      <c r="N497" s="147"/>
    </row>
    <row r="498" spans="10:14" ht="15.75" customHeight="1" x14ac:dyDescent="0.2">
      <c r="J498" s="128"/>
      <c r="K498" s="124"/>
      <c r="N498" s="147"/>
    </row>
    <row r="499" spans="10:14" ht="15.75" customHeight="1" x14ac:dyDescent="0.2">
      <c r="J499" s="128"/>
      <c r="K499" s="124"/>
      <c r="N499" s="147"/>
    </row>
    <row r="500" spans="10:14" ht="15.75" customHeight="1" x14ac:dyDescent="0.2">
      <c r="J500" s="128"/>
      <c r="K500" s="124"/>
      <c r="N500" s="147"/>
    </row>
    <row r="501" spans="10:14" ht="15.75" customHeight="1" x14ac:dyDescent="0.2">
      <c r="J501" s="128"/>
      <c r="K501" s="124"/>
      <c r="N501" s="147"/>
    </row>
    <row r="502" spans="10:14" ht="15.75" customHeight="1" x14ac:dyDescent="0.2">
      <c r="J502" s="128"/>
      <c r="K502" s="124"/>
      <c r="N502" s="147"/>
    </row>
    <row r="503" spans="10:14" ht="15.75" customHeight="1" x14ac:dyDescent="0.2">
      <c r="J503" s="128"/>
      <c r="K503" s="124"/>
      <c r="N503" s="147"/>
    </row>
    <row r="504" spans="10:14" ht="15.75" customHeight="1" x14ac:dyDescent="0.2">
      <c r="J504" s="128"/>
      <c r="K504" s="124"/>
      <c r="N504" s="147"/>
    </row>
    <row r="505" spans="10:14" ht="15.75" customHeight="1" x14ac:dyDescent="0.2">
      <c r="J505" s="128"/>
      <c r="K505" s="124"/>
      <c r="N505" s="147"/>
    </row>
    <row r="506" spans="10:14" ht="15.75" customHeight="1" x14ac:dyDescent="0.2">
      <c r="J506" s="128"/>
      <c r="K506" s="124"/>
      <c r="N506" s="147"/>
    </row>
    <row r="507" spans="10:14" ht="15.75" customHeight="1" x14ac:dyDescent="0.2">
      <c r="J507" s="128"/>
      <c r="K507" s="124"/>
      <c r="N507" s="147"/>
    </row>
    <row r="508" spans="10:14" ht="15.75" customHeight="1" x14ac:dyDescent="0.2">
      <c r="J508" s="128"/>
      <c r="K508" s="124"/>
      <c r="N508" s="147"/>
    </row>
    <row r="509" spans="10:14" ht="15.75" customHeight="1" x14ac:dyDescent="0.2">
      <c r="J509" s="128"/>
      <c r="K509" s="124"/>
      <c r="N509" s="147"/>
    </row>
    <row r="510" spans="10:14" ht="15.75" customHeight="1" x14ac:dyDescent="0.2">
      <c r="J510" s="128"/>
      <c r="K510" s="124"/>
      <c r="N510" s="147"/>
    </row>
    <row r="511" spans="10:14" ht="15.75" customHeight="1" x14ac:dyDescent="0.2">
      <c r="J511" s="128"/>
      <c r="K511" s="124"/>
      <c r="N511" s="147"/>
    </row>
    <row r="512" spans="10:14" ht="15.75" customHeight="1" x14ac:dyDescent="0.2">
      <c r="J512" s="128"/>
      <c r="K512" s="124"/>
      <c r="N512" s="147"/>
    </row>
    <row r="513" spans="10:14" ht="15.75" customHeight="1" x14ac:dyDescent="0.2">
      <c r="J513" s="128"/>
      <c r="K513" s="124"/>
      <c r="N513" s="147"/>
    </row>
    <row r="514" spans="10:14" ht="15.75" customHeight="1" x14ac:dyDescent="0.2">
      <c r="J514" s="128"/>
      <c r="K514" s="124"/>
      <c r="N514" s="147"/>
    </row>
    <row r="515" spans="10:14" ht="15.75" customHeight="1" x14ac:dyDescent="0.2">
      <c r="J515" s="128"/>
      <c r="K515" s="124"/>
      <c r="N515" s="147"/>
    </row>
    <row r="516" spans="10:14" ht="15.75" customHeight="1" x14ac:dyDescent="0.2">
      <c r="J516" s="128"/>
      <c r="K516" s="124"/>
      <c r="N516" s="147"/>
    </row>
    <row r="517" spans="10:14" ht="15.75" customHeight="1" x14ac:dyDescent="0.2">
      <c r="J517" s="128"/>
      <c r="K517" s="124"/>
      <c r="N517" s="147"/>
    </row>
    <row r="518" spans="10:14" ht="15.75" customHeight="1" x14ac:dyDescent="0.2">
      <c r="J518" s="128"/>
      <c r="K518" s="124"/>
      <c r="N518" s="147"/>
    </row>
    <row r="519" spans="10:14" ht="15.75" customHeight="1" x14ac:dyDescent="0.2">
      <c r="J519" s="128"/>
      <c r="K519" s="124"/>
      <c r="N519" s="147"/>
    </row>
    <row r="520" spans="10:14" ht="15.75" customHeight="1" x14ac:dyDescent="0.2">
      <c r="J520" s="128"/>
      <c r="K520" s="124"/>
      <c r="N520" s="147"/>
    </row>
    <row r="521" spans="10:14" ht="15.75" customHeight="1" x14ac:dyDescent="0.2">
      <c r="J521" s="128"/>
      <c r="K521" s="124"/>
      <c r="N521" s="147"/>
    </row>
    <row r="522" spans="10:14" ht="15.75" customHeight="1" x14ac:dyDescent="0.2">
      <c r="J522" s="128"/>
      <c r="K522" s="124"/>
      <c r="N522" s="147"/>
    </row>
    <row r="523" spans="10:14" ht="15.75" customHeight="1" x14ac:dyDescent="0.2">
      <c r="J523" s="128"/>
      <c r="K523" s="124"/>
      <c r="N523" s="147"/>
    </row>
    <row r="524" spans="10:14" ht="15.75" customHeight="1" x14ac:dyDescent="0.2">
      <c r="J524" s="128"/>
      <c r="K524" s="124"/>
      <c r="N524" s="147"/>
    </row>
    <row r="525" spans="10:14" ht="15.75" customHeight="1" x14ac:dyDescent="0.2">
      <c r="J525" s="128"/>
      <c r="K525" s="124"/>
      <c r="N525" s="147"/>
    </row>
    <row r="526" spans="10:14" ht="15.75" customHeight="1" x14ac:dyDescent="0.2">
      <c r="J526" s="128"/>
      <c r="K526" s="124"/>
      <c r="N526" s="147"/>
    </row>
    <row r="527" spans="10:14" ht="15.75" customHeight="1" x14ac:dyDescent="0.2">
      <c r="J527" s="128"/>
      <c r="K527" s="124"/>
      <c r="N527" s="147"/>
    </row>
    <row r="528" spans="10:14" ht="15.75" customHeight="1" x14ac:dyDescent="0.2">
      <c r="J528" s="128"/>
      <c r="K528" s="124"/>
      <c r="N528" s="147"/>
    </row>
    <row r="529" spans="10:14" ht="15.75" customHeight="1" x14ac:dyDescent="0.2">
      <c r="J529" s="128"/>
      <c r="K529" s="124"/>
      <c r="N529" s="147"/>
    </row>
    <row r="530" spans="10:14" ht="15.75" customHeight="1" x14ac:dyDescent="0.2">
      <c r="J530" s="128"/>
      <c r="K530" s="124"/>
      <c r="N530" s="147"/>
    </row>
    <row r="531" spans="10:14" ht="15.75" customHeight="1" x14ac:dyDescent="0.2">
      <c r="J531" s="128"/>
      <c r="K531" s="124"/>
      <c r="N531" s="147"/>
    </row>
    <row r="532" spans="10:14" ht="15.75" customHeight="1" x14ac:dyDescent="0.2">
      <c r="J532" s="128"/>
      <c r="K532" s="124"/>
      <c r="N532" s="147"/>
    </row>
    <row r="533" spans="10:14" ht="15.75" customHeight="1" x14ac:dyDescent="0.2">
      <c r="J533" s="128"/>
      <c r="K533" s="124"/>
      <c r="N533" s="147"/>
    </row>
    <row r="534" spans="10:14" ht="15.75" customHeight="1" x14ac:dyDescent="0.2">
      <c r="J534" s="128"/>
      <c r="K534" s="124"/>
      <c r="N534" s="147"/>
    </row>
    <row r="535" spans="10:14" ht="15.75" customHeight="1" x14ac:dyDescent="0.2">
      <c r="J535" s="128"/>
      <c r="K535" s="124"/>
      <c r="N535" s="147"/>
    </row>
    <row r="536" spans="10:14" ht="15.75" customHeight="1" x14ac:dyDescent="0.2">
      <c r="J536" s="128"/>
      <c r="K536" s="124"/>
      <c r="N536" s="147"/>
    </row>
    <row r="537" spans="10:14" ht="15.75" customHeight="1" x14ac:dyDescent="0.2">
      <c r="J537" s="128"/>
      <c r="K537" s="124"/>
      <c r="N537" s="147"/>
    </row>
    <row r="538" spans="10:14" ht="15.75" customHeight="1" x14ac:dyDescent="0.2">
      <c r="J538" s="128"/>
      <c r="K538" s="124"/>
      <c r="N538" s="147"/>
    </row>
    <row r="539" spans="10:14" ht="15.75" customHeight="1" x14ac:dyDescent="0.2">
      <c r="J539" s="128"/>
      <c r="K539" s="124"/>
      <c r="N539" s="147"/>
    </row>
    <row r="540" spans="10:14" ht="15.75" customHeight="1" x14ac:dyDescent="0.2">
      <c r="J540" s="128"/>
      <c r="K540" s="124"/>
      <c r="N540" s="147"/>
    </row>
    <row r="541" spans="10:14" ht="15.75" customHeight="1" x14ac:dyDescent="0.2">
      <c r="J541" s="128"/>
      <c r="K541" s="124"/>
      <c r="N541" s="147"/>
    </row>
    <row r="542" spans="10:14" ht="15.75" customHeight="1" x14ac:dyDescent="0.2">
      <c r="J542" s="128"/>
      <c r="K542" s="124"/>
      <c r="N542" s="147"/>
    </row>
    <row r="543" spans="10:14" ht="15.75" customHeight="1" x14ac:dyDescent="0.2">
      <c r="J543" s="128"/>
      <c r="K543" s="124"/>
      <c r="N543" s="147"/>
    </row>
    <row r="544" spans="10:14" ht="15.75" customHeight="1" x14ac:dyDescent="0.2">
      <c r="J544" s="128"/>
      <c r="K544" s="124"/>
      <c r="N544" s="147"/>
    </row>
    <row r="545" spans="10:14" ht="15.75" customHeight="1" x14ac:dyDescent="0.2">
      <c r="J545" s="128"/>
      <c r="K545" s="124"/>
      <c r="N545" s="147"/>
    </row>
    <row r="546" spans="10:14" ht="15.75" customHeight="1" x14ac:dyDescent="0.2">
      <c r="J546" s="128"/>
      <c r="K546" s="124"/>
      <c r="N546" s="147"/>
    </row>
    <row r="547" spans="10:14" ht="15.75" customHeight="1" x14ac:dyDescent="0.2">
      <c r="J547" s="128"/>
      <c r="K547" s="124"/>
      <c r="N547" s="147"/>
    </row>
    <row r="548" spans="10:14" ht="15.75" customHeight="1" x14ac:dyDescent="0.2">
      <c r="J548" s="128"/>
      <c r="K548" s="124"/>
      <c r="N548" s="147"/>
    </row>
    <row r="549" spans="10:14" ht="15.75" customHeight="1" x14ac:dyDescent="0.2">
      <c r="J549" s="128"/>
      <c r="K549" s="124"/>
      <c r="N549" s="147"/>
    </row>
    <row r="550" spans="10:14" ht="15.75" customHeight="1" x14ac:dyDescent="0.2">
      <c r="J550" s="128"/>
      <c r="K550" s="124"/>
      <c r="N550" s="147"/>
    </row>
    <row r="551" spans="10:14" ht="15.75" customHeight="1" x14ac:dyDescent="0.2">
      <c r="J551" s="128"/>
      <c r="K551" s="124"/>
      <c r="N551" s="147"/>
    </row>
    <row r="552" spans="10:14" ht="15.75" customHeight="1" x14ac:dyDescent="0.2">
      <c r="J552" s="128"/>
      <c r="K552" s="124"/>
      <c r="N552" s="147"/>
    </row>
    <row r="553" spans="10:14" ht="15.75" customHeight="1" x14ac:dyDescent="0.2">
      <c r="J553" s="128"/>
      <c r="K553" s="124"/>
      <c r="N553" s="147"/>
    </row>
    <row r="554" spans="10:14" ht="15.75" customHeight="1" x14ac:dyDescent="0.2">
      <c r="J554" s="128"/>
      <c r="K554" s="124"/>
      <c r="N554" s="147"/>
    </row>
    <row r="555" spans="10:14" ht="15.75" customHeight="1" x14ac:dyDescent="0.2">
      <c r="J555" s="128"/>
      <c r="K555" s="124"/>
      <c r="N555" s="147"/>
    </row>
    <row r="556" spans="10:14" ht="15.75" customHeight="1" x14ac:dyDescent="0.2">
      <c r="J556" s="128"/>
      <c r="K556" s="124"/>
      <c r="N556" s="147"/>
    </row>
    <row r="557" spans="10:14" ht="15.75" customHeight="1" x14ac:dyDescent="0.2">
      <c r="J557" s="128"/>
      <c r="K557" s="124"/>
      <c r="N557" s="147"/>
    </row>
    <row r="558" spans="10:14" ht="15.75" customHeight="1" x14ac:dyDescent="0.2">
      <c r="J558" s="128"/>
      <c r="K558" s="124"/>
      <c r="N558" s="147"/>
    </row>
    <row r="559" spans="10:14" ht="15.75" customHeight="1" x14ac:dyDescent="0.2">
      <c r="J559" s="128"/>
      <c r="K559" s="124"/>
      <c r="N559" s="147"/>
    </row>
    <row r="560" spans="10:14" ht="15.75" customHeight="1" x14ac:dyDescent="0.2">
      <c r="J560" s="128"/>
      <c r="K560" s="124"/>
      <c r="N560" s="147"/>
    </row>
    <row r="561" spans="10:14" ht="15.75" customHeight="1" x14ac:dyDescent="0.2">
      <c r="J561" s="128"/>
      <c r="K561" s="124"/>
      <c r="N561" s="147"/>
    </row>
    <row r="562" spans="10:14" ht="15.75" customHeight="1" x14ac:dyDescent="0.2">
      <c r="J562" s="128"/>
      <c r="K562" s="124"/>
      <c r="N562" s="147"/>
    </row>
    <row r="563" spans="10:14" ht="15.75" customHeight="1" x14ac:dyDescent="0.2">
      <c r="J563" s="128"/>
      <c r="K563" s="124"/>
      <c r="N563" s="147"/>
    </row>
    <row r="564" spans="10:14" ht="15.75" customHeight="1" x14ac:dyDescent="0.2">
      <c r="J564" s="128"/>
      <c r="K564" s="124"/>
      <c r="N564" s="147"/>
    </row>
    <row r="565" spans="10:14" ht="15.75" customHeight="1" x14ac:dyDescent="0.2">
      <c r="J565" s="128"/>
      <c r="K565" s="124"/>
      <c r="N565" s="147"/>
    </row>
    <row r="566" spans="10:14" ht="15.75" customHeight="1" x14ac:dyDescent="0.2">
      <c r="J566" s="128"/>
      <c r="K566" s="124"/>
      <c r="N566" s="147"/>
    </row>
    <row r="567" spans="10:14" ht="15.75" customHeight="1" x14ac:dyDescent="0.2">
      <c r="J567" s="128"/>
      <c r="K567" s="124"/>
      <c r="N567" s="147"/>
    </row>
    <row r="568" spans="10:14" ht="15.75" customHeight="1" x14ac:dyDescent="0.2">
      <c r="J568" s="128"/>
      <c r="K568" s="124"/>
      <c r="N568" s="147"/>
    </row>
    <row r="569" spans="10:14" ht="15.75" customHeight="1" x14ac:dyDescent="0.2">
      <c r="J569" s="128"/>
      <c r="K569" s="124"/>
      <c r="N569" s="147"/>
    </row>
    <row r="570" spans="10:14" ht="15.75" customHeight="1" x14ac:dyDescent="0.2">
      <c r="J570" s="128"/>
      <c r="K570" s="124"/>
      <c r="N570" s="147"/>
    </row>
    <row r="571" spans="10:14" ht="15.75" customHeight="1" x14ac:dyDescent="0.2">
      <c r="J571" s="128"/>
      <c r="K571" s="124"/>
      <c r="N571" s="147"/>
    </row>
    <row r="572" spans="10:14" ht="15.75" customHeight="1" x14ac:dyDescent="0.2">
      <c r="J572" s="128"/>
      <c r="K572" s="124"/>
      <c r="N572" s="147"/>
    </row>
    <row r="573" spans="10:14" ht="15.75" customHeight="1" x14ac:dyDescent="0.2">
      <c r="J573" s="128"/>
      <c r="K573" s="124"/>
      <c r="N573" s="147"/>
    </row>
    <row r="574" spans="10:14" ht="15.75" customHeight="1" x14ac:dyDescent="0.2">
      <c r="J574" s="128"/>
      <c r="K574" s="124"/>
      <c r="N574" s="147"/>
    </row>
    <row r="575" spans="10:14" ht="15.75" customHeight="1" x14ac:dyDescent="0.2">
      <c r="J575" s="128"/>
      <c r="K575" s="124"/>
      <c r="N575" s="147"/>
    </row>
    <row r="576" spans="10:14" ht="15.75" customHeight="1" x14ac:dyDescent="0.2">
      <c r="J576" s="128"/>
      <c r="K576" s="124"/>
      <c r="N576" s="147"/>
    </row>
    <row r="577" spans="10:14" ht="15.75" customHeight="1" x14ac:dyDescent="0.2">
      <c r="J577" s="128"/>
      <c r="K577" s="124"/>
      <c r="N577" s="147"/>
    </row>
    <row r="578" spans="10:14" ht="15.75" customHeight="1" x14ac:dyDescent="0.2">
      <c r="J578" s="128"/>
      <c r="K578" s="124"/>
      <c r="N578" s="147"/>
    </row>
    <row r="579" spans="10:14" ht="15.75" customHeight="1" x14ac:dyDescent="0.2">
      <c r="J579" s="128"/>
      <c r="K579" s="124"/>
      <c r="N579" s="147"/>
    </row>
    <row r="580" spans="10:14" ht="15.75" customHeight="1" x14ac:dyDescent="0.2">
      <c r="J580" s="128"/>
      <c r="K580" s="124"/>
      <c r="N580" s="147"/>
    </row>
    <row r="581" spans="10:14" ht="15.75" customHeight="1" x14ac:dyDescent="0.2">
      <c r="J581" s="128"/>
      <c r="K581" s="124"/>
      <c r="N581" s="147"/>
    </row>
    <row r="582" spans="10:14" ht="15.75" customHeight="1" x14ac:dyDescent="0.2">
      <c r="J582" s="128"/>
      <c r="K582" s="124"/>
      <c r="N582" s="147"/>
    </row>
    <row r="583" spans="10:14" ht="15.75" customHeight="1" x14ac:dyDescent="0.2">
      <c r="J583" s="128"/>
      <c r="K583" s="124"/>
      <c r="N583" s="147"/>
    </row>
    <row r="584" spans="10:14" ht="15.75" customHeight="1" x14ac:dyDescent="0.2">
      <c r="J584" s="128"/>
      <c r="K584" s="124"/>
      <c r="N584" s="147"/>
    </row>
    <row r="585" spans="10:14" ht="15.75" customHeight="1" x14ac:dyDescent="0.2">
      <c r="J585" s="128"/>
      <c r="K585" s="124"/>
      <c r="N585" s="147"/>
    </row>
    <row r="586" spans="10:14" ht="15.75" customHeight="1" x14ac:dyDescent="0.2">
      <c r="J586" s="128"/>
      <c r="K586" s="124"/>
      <c r="N586" s="147"/>
    </row>
    <row r="587" spans="10:14" ht="15.75" customHeight="1" x14ac:dyDescent="0.2">
      <c r="J587" s="128"/>
      <c r="K587" s="124"/>
      <c r="N587" s="147"/>
    </row>
    <row r="588" spans="10:14" ht="15.75" customHeight="1" x14ac:dyDescent="0.2">
      <c r="J588" s="128"/>
      <c r="K588" s="124"/>
      <c r="N588" s="147"/>
    </row>
    <row r="589" spans="10:14" ht="15.75" customHeight="1" x14ac:dyDescent="0.2">
      <c r="J589" s="128"/>
      <c r="K589" s="124"/>
      <c r="N589" s="147"/>
    </row>
    <row r="590" spans="10:14" ht="15.75" customHeight="1" x14ac:dyDescent="0.2">
      <c r="J590" s="128"/>
      <c r="K590" s="124"/>
      <c r="N590" s="147"/>
    </row>
    <row r="591" spans="10:14" ht="15.75" customHeight="1" x14ac:dyDescent="0.2">
      <c r="J591" s="128"/>
      <c r="K591" s="124"/>
      <c r="N591" s="147"/>
    </row>
    <row r="592" spans="10:14" ht="15.75" customHeight="1" x14ac:dyDescent="0.2">
      <c r="J592" s="128"/>
      <c r="K592" s="124"/>
      <c r="N592" s="147"/>
    </row>
    <row r="593" spans="10:14" ht="15.75" customHeight="1" x14ac:dyDescent="0.2">
      <c r="J593" s="128"/>
      <c r="K593" s="124"/>
      <c r="N593" s="147"/>
    </row>
    <row r="594" spans="10:14" ht="15.75" customHeight="1" x14ac:dyDescent="0.2">
      <c r="J594" s="128"/>
      <c r="K594" s="124"/>
      <c r="N594" s="147"/>
    </row>
    <row r="595" spans="10:14" ht="15.75" customHeight="1" x14ac:dyDescent="0.2">
      <c r="J595" s="128"/>
      <c r="K595" s="124"/>
      <c r="N595" s="147"/>
    </row>
    <row r="596" spans="10:14" ht="15.75" customHeight="1" x14ac:dyDescent="0.2">
      <c r="J596" s="128"/>
      <c r="K596" s="124"/>
      <c r="N596" s="147"/>
    </row>
    <row r="597" spans="10:14" ht="15.75" customHeight="1" x14ac:dyDescent="0.2">
      <c r="J597" s="128"/>
      <c r="K597" s="124"/>
      <c r="N597" s="147"/>
    </row>
    <row r="598" spans="10:14" ht="15.75" customHeight="1" x14ac:dyDescent="0.2">
      <c r="J598" s="128"/>
      <c r="K598" s="124"/>
      <c r="N598" s="147"/>
    </row>
    <row r="599" spans="10:14" ht="15.75" customHeight="1" x14ac:dyDescent="0.2">
      <c r="J599" s="128"/>
      <c r="K599" s="124"/>
      <c r="N599" s="147"/>
    </row>
    <row r="600" spans="10:14" ht="15.75" customHeight="1" x14ac:dyDescent="0.2">
      <c r="J600" s="128"/>
      <c r="K600" s="124"/>
      <c r="N600" s="147"/>
    </row>
    <row r="601" spans="10:14" ht="15.75" customHeight="1" x14ac:dyDescent="0.2">
      <c r="J601" s="128"/>
      <c r="K601" s="124"/>
      <c r="N601" s="147"/>
    </row>
    <row r="602" spans="10:14" ht="15.75" customHeight="1" x14ac:dyDescent="0.2">
      <c r="J602" s="128"/>
      <c r="K602" s="124"/>
      <c r="N602" s="147"/>
    </row>
    <row r="603" spans="10:14" ht="15.75" customHeight="1" x14ac:dyDescent="0.2">
      <c r="J603" s="128"/>
      <c r="K603" s="124"/>
      <c r="N603" s="147"/>
    </row>
    <row r="604" spans="10:14" ht="15.75" customHeight="1" x14ac:dyDescent="0.2">
      <c r="J604" s="128"/>
      <c r="K604" s="124"/>
      <c r="N604" s="147"/>
    </row>
    <row r="605" spans="10:14" ht="15.75" customHeight="1" x14ac:dyDescent="0.2">
      <c r="J605" s="128"/>
      <c r="K605" s="124"/>
      <c r="N605" s="147"/>
    </row>
    <row r="606" spans="10:14" ht="15.75" customHeight="1" x14ac:dyDescent="0.2">
      <c r="J606" s="128"/>
      <c r="K606" s="124"/>
      <c r="N606" s="147"/>
    </row>
    <row r="607" spans="10:14" ht="15.75" customHeight="1" x14ac:dyDescent="0.2">
      <c r="J607" s="128"/>
      <c r="K607" s="124"/>
      <c r="N607" s="147"/>
    </row>
    <row r="608" spans="10:14" ht="15.75" customHeight="1" x14ac:dyDescent="0.2">
      <c r="J608" s="128"/>
      <c r="K608" s="124"/>
      <c r="N608" s="147"/>
    </row>
    <row r="609" spans="10:14" ht="15.75" customHeight="1" x14ac:dyDescent="0.2">
      <c r="J609" s="128"/>
      <c r="K609" s="124"/>
      <c r="N609" s="147"/>
    </row>
    <row r="610" spans="10:14" ht="15.75" customHeight="1" x14ac:dyDescent="0.2">
      <c r="J610" s="128"/>
      <c r="K610" s="124"/>
      <c r="N610" s="147"/>
    </row>
    <row r="611" spans="10:14" ht="15.75" customHeight="1" x14ac:dyDescent="0.2">
      <c r="J611" s="128"/>
      <c r="K611" s="124"/>
      <c r="N611" s="147"/>
    </row>
    <row r="612" spans="10:14" ht="15.75" customHeight="1" x14ac:dyDescent="0.2">
      <c r="J612" s="128"/>
      <c r="K612" s="124"/>
      <c r="N612" s="147"/>
    </row>
    <row r="613" spans="10:14" ht="15.75" customHeight="1" x14ac:dyDescent="0.2">
      <c r="J613" s="128"/>
      <c r="K613" s="124"/>
      <c r="N613" s="147"/>
    </row>
    <row r="614" spans="10:14" ht="15.75" customHeight="1" x14ac:dyDescent="0.2">
      <c r="J614" s="128"/>
      <c r="K614" s="124"/>
      <c r="N614" s="147"/>
    </row>
    <row r="615" spans="10:14" ht="15.75" customHeight="1" x14ac:dyDescent="0.2">
      <c r="J615" s="128"/>
      <c r="K615" s="124"/>
      <c r="N615" s="147"/>
    </row>
    <row r="616" spans="10:14" ht="15.75" customHeight="1" x14ac:dyDescent="0.2">
      <c r="J616" s="128"/>
      <c r="K616" s="124"/>
      <c r="N616" s="147"/>
    </row>
    <row r="617" spans="10:14" ht="15.75" customHeight="1" x14ac:dyDescent="0.2">
      <c r="J617" s="128"/>
      <c r="K617" s="124"/>
      <c r="N617" s="147"/>
    </row>
    <row r="618" spans="10:14" ht="15.75" customHeight="1" x14ac:dyDescent="0.2">
      <c r="J618" s="128"/>
      <c r="K618" s="124"/>
      <c r="N618" s="147"/>
    </row>
    <row r="619" spans="10:14" ht="15.75" customHeight="1" x14ac:dyDescent="0.2">
      <c r="J619" s="128"/>
      <c r="K619" s="124"/>
      <c r="N619" s="147"/>
    </row>
    <row r="620" spans="10:14" ht="15.75" customHeight="1" x14ac:dyDescent="0.2">
      <c r="J620" s="128"/>
      <c r="K620" s="124"/>
      <c r="N620" s="147"/>
    </row>
    <row r="621" spans="10:14" ht="15.75" customHeight="1" x14ac:dyDescent="0.2">
      <c r="J621" s="128"/>
      <c r="K621" s="124"/>
      <c r="N621" s="147"/>
    </row>
    <row r="622" spans="10:14" ht="15.75" customHeight="1" x14ac:dyDescent="0.2">
      <c r="J622" s="128"/>
      <c r="K622" s="124"/>
      <c r="N622" s="147"/>
    </row>
    <row r="623" spans="10:14" ht="15.75" customHeight="1" x14ac:dyDescent="0.2">
      <c r="J623" s="128"/>
      <c r="K623" s="124"/>
      <c r="N623" s="147"/>
    </row>
    <row r="624" spans="10:14" ht="15.75" customHeight="1" x14ac:dyDescent="0.2">
      <c r="J624" s="128"/>
      <c r="K624" s="124"/>
      <c r="N624" s="147"/>
    </row>
    <row r="625" spans="10:14" ht="15.75" customHeight="1" x14ac:dyDescent="0.2">
      <c r="J625" s="128"/>
      <c r="K625" s="124"/>
      <c r="N625" s="147"/>
    </row>
    <row r="626" spans="10:14" ht="15.75" customHeight="1" x14ac:dyDescent="0.2">
      <c r="J626" s="128"/>
      <c r="K626" s="124"/>
      <c r="N626" s="147"/>
    </row>
    <row r="627" spans="10:14" ht="15.75" customHeight="1" x14ac:dyDescent="0.2">
      <c r="J627" s="128"/>
      <c r="K627" s="124"/>
      <c r="N627" s="147"/>
    </row>
    <row r="628" spans="10:14" ht="15.75" customHeight="1" x14ac:dyDescent="0.2">
      <c r="J628" s="128"/>
      <c r="K628" s="124"/>
      <c r="N628" s="147"/>
    </row>
    <row r="629" spans="10:14" ht="15.75" customHeight="1" x14ac:dyDescent="0.2">
      <c r="J629" s="128"/>
      <c r="K629" s="124"/>
      <c r="N629" s="147"/>
    </row>
    <row r="630" spans="10:14" ht="15.75" customHeight="1" x14ac:dyDescent="0.2">
      <c r="J630" s="128"/>
      <c r="K630" s="124"/>
      <c r="N630" s="147"/>
    </row>
    <row r="631" spans="10:14" ht="15.75" customHeight="1" x14ac:dyDescent="0.2">
      <c r="J631" s="128"/>
      <c r="K631" s="124"/>
      <c r="N631" s="147"/>
    </row>
    <row r="632" spans="10:14" ht="15.75" customHeight="1" x14ac:dyDescent="0.2">
      <c r="J632" s="128"/>
      <c r="K632" s="124"/>
      <c r="N632" s="147"/>
    </row>
    <row r="633" spans="10:14" ht="15.75" customHeight="1" x14ac:dyDescent="0.2">
      <c r="J633" s="128"/>
      <c r="K633" s="124"/>
      <c r="N633" s="147"/>
    </row>
    <row r="634" spans="10:14" ht="15.75" customHeight="1" x14ac:dyDescent="0.2">
      <c r="J634" s="128"/>
      <c r="K634" s="124"/>
      <c r="N634" s="147"/>
    </row>
    <row r="635" spans="10:14" ht="15.75" customHeight="1" x14ac:dyDescent="0.2">
      <c r="J635" s="128"/>
      <c r="K635" s="124"/>
      <c r="N635" s="147"/>
    </row>
    <row r="636" spans="10:14" ht="15.75" customHeight="1" x14ac:dyDescent="0.2">
      <c r="J636" s="128"/>
      <c r="K636" s="124"/>
      <c r="N636" s="147"/>
    </row>
    <row r="637" spans="10:14" ht="15.75" customHeight="1" x14ac:dyDescent="0.2">
      <c r="J637" s="128"/>
      <c r="K637" s="124"/>
      <c r="N637" s="147"/>
    </row>
    <row r="638" spans="10:14" ht="15.75" customHeight="1" x14ac:dyDescent="0.2">
      <c r="J638" s="128"/>
      <c r="K638" s="124"/>
      <c r="N638" s="147"/>
    </row>
    <row r="639" spans="10:14" ht="15.75" customHeight="1" x14ac:dyDescent="0.2">
      <c r="J639" s="128"/>
      <c r="K639" s="124"/>
      <c r="N639" s="147"/>
    </row>
    <row r="640" spans="10:14" ht="15.75" customHeight="1" x14ac:dyDescent="0.2">
      <c r="J640" s="128"/>
      <c r="K640" s="124"/>
      <c r="N640" s="147"/>
    </row>
    <row r="641" spans="10:14" ht="15.75" customHeight="1" x14ac:dyDescent="0.2">
      <c r="J641" s="128"/>
      <c r="K641" s="124"/>
      <c r="N641" s="147"/>
    </row>
    <row r="642" spans="10:14" ht="15.75" customHeight="1" x14ac:dyDescent="0.2">
      <c r="J642" s="128"/>
      <c r="K642" s="124"/>
      <c r="N642" s="147"/>
    </row>
    <row r="643" spans="10:14" ht="15.75" customHeight="1" x14ac:dyDescent="0.2">
      <c r="J643" s="128"/>
      <c r="K643" s="124"/>
      <c r="N643" s="147"/>
    </row>
    <row r="644" spans="10:14" ht="15.75" customHeight="1" x14ac:dyDescent="0.2">
      <c r="J644" s="128"/>
      <c r="K644" s="124"/>
      <c r="N644" s="147"/>
    </row>
    <row r="645" spans="10:14" ht="15.75" customHeight="1" x14ac:dyDescent="0.2">
      <c r="J645" s="128"/>
      <c r="K645" s="124"/>
      <c r="N645" s="147"/>
    </row>
    <row r="646" spans="10:14" ht="15.75" customHeight="1" x14ac:dyDescent="0.2">
      <c r="J646" s="128"/>
      <c r="K646" s="124"/>
      <c r="N646" s="147"/>
    </row>
    <row r="647" spans="10:14" ht="15.75" customHeight="1" x14ac:dyDescent="0.2">
      <c r="J647" s="128"/>
      <c r="K647" s="124"/>
      <c r="N647" s="147"/>
    </row>
    <row r="648" spans="10:14" ht="15.75" customHeight="1" x14ac:dyDescent="0.2">
      <c r="J648" s="128"/>
      <c r="K648" s="124"/>
      <c r="N648" s="147"/>
    </row>
    <row r="649" spans="10:14" ht="15.75" customHeight="1" x14ac:dyDescent="0.2">
      <c r="J649" s="128"/>
      <c r="K649" s="124"/>
      <c r="N649" s="147"/>
    </row>
    <row r="650" spans="10:14" ht="15.75" customHeight="1" x14ac:dyDescent="0.2">
      <c r="J650" s="128"/>
      <c r="K650" s="124"/>
      <c r="N650" s="147"/>
    </row>
    <row r="651" spans="10:14" ht="15.75" customHeight="1" x14ac:dyDescent="0.2">
      <c r="J651" s="128"/>
      <c r="K651" s="124"/>
      <c r="N651" s="147"/>
    </row>
    <row r="652" spans="10:14" ht="15.75" customHeight="1" x14ac:dyDescent="0.2">
      <c r="J652" s="128"/>
      <c r="K652" s="124"/>
      <c r="N652" s="147"/>
    </row>
    <row r="653" spans="10:14" ht="15.75" customHeight="1" x14ac:dyDescent="0.2">
      <c r="J653" s="128"/>
      <c r="K653" s="124"/>
      <c r="N653" s="147"/>
    </row>
    <row r="654" spans="10:14" ht="15.75" customHeight="1" x14ac:dyDescent="0.2">
      <c r="J654" s="128"/>
      <c r="K654" s="124"/>
      <c r="N654" s="147"/>
    </row>
    <row r="655" spans="10:14" ht="15.75" customHeight="1" x14ac:dyDescent="0.2">
      <c r="J655" s="128"/>
      <c r="K655" s="124"/>
      <c r="N655" s="147"/>
    </row>
    <row r="656" spans="10:14" ht="15.75" customHeight="1" x14ac:dyDescent="0.2">
      <c r="J656" s="128"/>
      <c r="K656" s="124"/>
      <c r="N656" s="147"/>
    </row>
    <row r="657" spans="10:14" ht="15.75" customHeight="1" x14ac:dyDescent="0.2">
      <c r="J657" s="128"/>
      <c r="K657" s="124"/>
      <c r="N657" s="147"/>
    </row>
    <row r="658" spans="10:14" ht="15.75" customHeight="1" x14ac:dyDescent="0.2">
      <c r="J658" s="128"/>
      <c r="K658" s="124"/>
      <c r="N658" s="147"/>
    </row>
    <row r="659" spans="10:14" ht="15.75" customHeight="1" x14ac:dyDescent="0.2">
      <c r="J659" s="128"/>
      <c r="K659" s="124"/>
      <c r="N659" s="147"/>
    </row>
    <row r="660" spans="10:14" ht="15.75" customHeight="1" x14ac:dyDescent="0.2">
      <c r="J660" s="128"/>
      <c r="K660" s="124"/>
      <c r="N660" s="147"/>
    </row>
    <row r="661" spans="10:14" ht="15.75" customHeight="1" x14ac:dyDescent="0.2">
      <c r="J661" s="128"/>
      <c r="K661" s="124"/>
      <c r="N661" s="147"/>
    </row>
    <row r="662" spans="10:14" ht="15.75" customHeight="1" x14ac:dyDescent="0.2">
      <c r="J662" s="128"/>
      <c r="K662" s="124"/>
      <c r="N662" s="147"/>
    </row>
    <row r="663" spans="10:14" ht="15.75" customHeight="1" x14ac:dyDescent="0.2">
      <c r="J663" s="128"/>
      <c r="K663" s="124"/>
      <c r="N663" s="147"/>
    </row>
    <row r="664" spans="10:14" ht="15.75" customHeight="1" x14ac:dyDescent="0.2">
      <c r="J664" s="128"/>
      <c r="K664" s="124"/>
      <c r="N664" s="147"/>
    </row>
    <row r="665" spans="10:14" ht="15.75" customHeight="1" x14ac:dyDescent="0.2">
      <c r="J665" s="128"/>
      <c r="K665" s="124"/>
      <c r="N665" s="147"/>
    </row>
    <row r="666" spans="10:14" ht="15.75" customHeight="1" x14ac:dyDescent="0.2">
      <c r="J666" s="128"/>
      <c r="K666" s="124"/>
      <c r="N666" s="147"/>
    </row>
    <row r="667" spans="10:14" ht="15.75" customHeight="1" x14ac:dyDescent="0.2">
      <c r="J667" s="128"/>
      <c r="K667" s="124"/>
      <c r="N667" s="147"/>
    </row>
    <row r="668" spans="10:14" ht="15.75" customHeight="1" x14ac:dyDescent="0.2">
      <c r="J668" s="128"/>
      <c r="K668" s="124"/>
      <c r="N668" s="147"/>
    </row>
    <row r="669" spans="10:14" ht="15.75" customHeight="1" x14ac:dyDescent="0.2">
      <c r="J669" s="128"/>
      <c r="K669" s="124"/>
      <c r="N669" s="147"/>
    </row>
    <row r="670" spans="10:14" ht="15.75" customHeight="1" x14ac:dyDescent="0.2">
      <c r="J670" s="128"/>
      <c r="K670" s="124"/>
      <c r="N670" s="147"/>
    </row>
    <row r="671" spans="10:14" ht="15.75" customHeight="1" x14ac:dyDescent="0.2">
      <c r="J671" s="128"/>
      <c r="K671" s="124"/>
      <c r="N671" s="147"/>
    </row>
    <row r="672" spans="10:14" ht="15.75" customHeight="1" x14ac:dyDescent="0.2">
      <c r="J672" s="128"/>
      <c r="K672" s="124"/>
      <c r="N672" s="147"/>
    </row>
    <row r="673" spans="10:14" ht="15.75" customHeight="1" x14ac:dyDescent="0.2">
      <c r="J673" s="128"/>
      <c r="K673" s="124"/>
      <c r="N673" s="147"/>
    </row>
    <row r="674" spans="10:14" ht="15.75" customHeight="1" x14ac:dyDescent="0.2">
      <c r="J674" s="128"/>
      <c r="K674" s="124"/>
      <c r="N674" s="147"/>
    </row>
    <row r="675" spans="10:14" ht="15.75" customHeight="1" x14ac:dyDescent="0.2">
      <c r="J675" s="128"/>
      <c r="K675" s="124"/>
      <c r="N675" s="147"/>
    </row>
    <row r="676" spans="10:14" ht="15.75" customHeight="1" x14ac:dyDescent="0.2">
      <c r="J676" s="128"/>
      <c r="K676" s="124"/>
      <c r="N676" s="147"/>
    </row>
    <row r="677" spans="10:14" ht="15.75" customHeight="1" x14ac:dyDescent="0.2">
      <c r="J677" s="128"/>
      <c r="K677" s="124"/>
      <c r="N677" s="147"/>
    </row>
    <row r="678" spans="10:14" ht="15.75" customHeight="1" x14ac:dyDescent="0.2">
      <c r="J678" s="128"/>
      <c r="K678" s="124"/>
      <c r="N678" s="147"/>
    </row>
    <row r="679" spans="10:14" ht="15.75" customHeight="1" x14ac:dyDescent="0.2">
      <c r="J679" s="128"/>
      <c r="K679" s="124"/>
      <c r="N679" s="147"/>
    </row>
    <row r="680" spans="10:14" ht="15.75" customHeight="1" x14ac:dyDescent="0.2">
      <c r="J680" s="128"/>
      <c r="K680" s="124"/>
      <c r="N680" s="147"/>
    </row>
    <row r="681" spans="10:14" ht="15.75" customHeight="1" x14ac:dyDescent="0.2">
      <c r="J681" s="128"/>
      <c r="K681" s="124"/>
      <c r="N681" s="147"/>
    </row>
    <row r="682" spans="10:14" ht="15.75" customHeight="1" x14ac:dyDescent="0.2">
      <c r="J682" s="128"/>
      <c r="K682" s="124"/>
      <c r="N682" s="147"/>
    </row>
    <row r="683" spans="10:14" ht="15.75" customHeight="1" x14ac:dyDescent="0.2">
      <c r="J683" s="128"/>
      <c r="K683" s="124"/>
      <c r="N683" s="147"/>
    </row>
    <row r="684" spans="10:14" ht="15.75" customHeight="1" x14ac:dyDescent="0.2">
      <c r="J684" s="128"/>
      <c r="K684" s="124"/>
      <c r="N684" s="147"/>
    </row>
    <row r="685" spans="10:14" ht="15.75" customHeight="1" x14ac:dyDescent="0.2">
      <c r="J685" s="128"/>
      <c r="K685" s="124"/>
      <c r="N685" s="147"/>
    </row>
    <row r="686" spans="10:14" ht="15.75" customHeight="1" x14ac:dyDescent="0.2">
      <c r="J686" s="128"/>
      <c r="K686" s="124"/>
      <c r="N686" s="147"/>
    </row>
    <row r="687" spans="10:14" ht="15.75" customHeight="1" x14ac:dyDescent="0.2">
      <c r="J687" s="128"/>
      <c r="K687" s="124"/>
      <c r="N687" s="147"/>
    </row>
    <row r="688" spans="10:14" ht="15.75" customHeight="1" x14ac:dyDescent="0.2">
      <c r="J688" s="128"/>
      <c r="K688" s="124"/>
      <c r="N688" s="147"/>
    </row>
    <row r="689" spans="10:14" ht="15.75" customHeight="1" x14ac:dyDescent="0.2">
      <c r="J689" s="128"/>
      <c r="K689" s="124"/>
      <c r="N689" s="147"/>
    </row>
    <row r="690" spans="10:14" ht="15.75" customHeight="1" x14ac:dyDescent="0.2">
      <c r="J690" s="128"/>
      <c r="K690" s="124"/>
      <c r="N690" s="147"/>
    </row>
    <row r="691" spans="10:14" ht="15.75" customHeight="1" x14ac:dyDescent="0.2">
      <c r="J691" s="128"/>
      <c r="K691" s="124"/>
      <c r="N691" s="147"/>
    </row>
    <row r="692" spans="10:14" ht="15.75" customHeight="1" x14ac:dyDescent="0.2">
      <c r="J692" s="128"/>
      <c r="K692" s="124"/>
      <c r="N692" s="147"/>
    </row>
    <row r="693" spans="10:14" ht="15.75" customHeight="1" x14ac:dyDescent="0.2">
      <c r="J693" s="128"/>
      <c r="K693" s="124"/>
      <c r="N693" s="147"/>
    </row>
    <row r="694" spans="10:14" ht="15.75" customHeight="1" x14ac:dyDescent="0.2">
      <c r="J694" s="128"/>
      <c r="K694" s="124"/>
      <c r="N694" s="147"/>
    </row>
    <row r="695" spans="10:14" ht="15.75" customHeight="1" x14ac:dyDescent="0.2">
      <c r="J695" s="128"/>
      <c r="K695" s="124"/>
      <c r="N695" s="147"/>
    </row>
    <row r="696" spans="10:14" ht="15.75" customHeight="1" x14ac:dyDescent="0.2">
      <c r="J696" s="128"/>
      <c r="K696" s="124"/>
      <c r="N696" s="147"/>
    </row>
    <row r="697" spans="10:14" ht="15.75" customHeight="1" x14ac:dyDescent="0.2">
      <c r="J697" s="128"/>
      <c r="K697" s="124"/>
      <c r="N697" s="147"/>
    </row>
    <row r="698" spans="10:14" ht="15.75" customHeight="1" x14ac:dyDescent="0.2">
      <c r="J698" s="128"/>
      <c r="K698" s="124"/>
      <c r="N698" s="147"/>
    </row>
    <row r="699" spans="10:14" ht="15.75" customHeight="1" x14ac:dyDescent="0.2">
      <c r="J699" s="128"/>
      <c r="K699" s="124"/>
      <c r="N699" s="147"/>
    </row>
    <row r="700" spans="10:14" ht="15.75" customHeight="1" x14ac:dyDescent="0.2">
      <c r="J700" s="128"/>
      <c r="K700" s="124"/>
      <c r="N700" s="147"/>
    </row>
    <row r="701" spans="10:14" ht="15.75" customHeight="1" x14ac:dyDescent="0.2">
      <c r="J701" s="128"/>
      <c r="K701" s="124"/>
      <c r="N701" s="147"/>
    </row>
    <row r="702" spans="10:14" ht="15.75" customHeight="1" x14ac:dyDescent="0.2">
      <c r="J702" s="128"/>
      <c r="K702" s="124"/>
      <c r="N702" s="147"/>
    </row>
    <row r="703" spans="10:14" ht="15.75" customHeight="1" x14ac:dyDescent="0.2">
      <c r="J703" s="128"/>
      <c r="K703" s="124"/>
      <c r="N703" s="147"/>
    </row>
    <row r="704" spans="10:14" ht="15.75" customHeight="1" x14ac:dyDescent="0.2">
      <c r="J704" s="128"/>
      <c r="K704" s="124"/>
      <c r="N704" s="147"/>
    </row>
    <row r="705" spans="10:14" ht="15.75" customHeight="1" x14ac:dyDescent="0.2">
      <c r="J705" s="128"/>
      <c r="K705" s="124"/>
      <c r="N705" s="147"/>
    </row>
    <row r="706" spans="10:14" ht="15.75" customHeight="1" x14ac:dyDescent="0.2">
      <c r="J706" s="128"/>
      <c r="K706" s="124"/>
      <c r="N706" s="147"/>
    </row>
    <row r="707" spans="10:14" ht="15.75" customHeight="1" x14ac:dyDescent="0.2">
      <c r="J707" s="128"/>
      <c r="K707" s="124"/>
      <c r="N707" s="147"/>
    </row>
    <row r="708" spans="10:14" ht="15.75" customHeight="1" x14ac:dyDescent="0.2">
      <c r="J708" s="128"/>
      <c r="K708" s="124"/>
      <c r="N708" s="147"/>
    </row>
    <row r="709" spans="10:14" ht="15.75" customHeight="1" x14ac:dyDescent="0.2">
      <c r="J709" s="128"/>
      <c r="K709" s="124"/>
      <c r="N709" s="147"/>
    </row>
    <row r="710" spans="10:14" ht="15.75" customHeight="1" x14ac:dyDescent="0.2">
      <c r="J710" s="128"/>
      <c r="K710" s="124"/>
      <c r="N710" s="147"/>
    </row>
    <row r="711" spans="10:14" ht="15.75" customHeight="1" x14ac:dyDescent="0.2">
      <c r="J711" s="128"/>
      <c r="K711" s="124"/>
      <c r="N711" s="147"/>
    </row>
    <row r="712" spans="10:14" ht="15.75" customHeight="1" x14ac:dyDescent="0.2">
      <c r="J712" s="128"/>
      <c r="K712" s="124"/>
      <c r="N712" s="147"/>
    </row>
    <row r="713" spans="10:14" ht="15.75" customHeight="1" x14ac:dyDescent="0.2">
      <c r="J713" s="128"/>
      <c r="K713" s="124"/>
      <c r="N713" s="147"/>
    </row>
    <row r="714" spans="10:14" ht="15.75" customHeight="1" x14ac:dyDescent="0.2">
      <c r="J714" s="128"/>
      <c r="K714" s="124"/>
      <c r="N714" s="147"/>
    </row>
    <row r="715" spans="10:14" ht="15.75" customHeight="1" x14ac:dyDescent="0.2">
      <c r="J715" s="128"/>
      <c r="K715" s="124"/>
      <c r="N715" s="147"/>
    </row>
    <row r="716" spans="10:14" ht="15.75" customHeight="1" x14ac:dyDescent="0.2">
      <c r="J716" s="128"/>
      <c r="K716" s="124"/>
      <c r="N716" s="147"/>
    </row>
    <row r="717" spans="10:14" ht="15.75" customHeight="1" x14ac:dyDescent="0.2">
      <c r="J717" s="128"/>
      <c r="K717" s="124"/>
      <c r="N717" s="147"/>
    </row>
    <row r="718" spans="10:14" ht="15.75" customHeight="1" x14ac:dyDescent="0.2">
      <c r="J718" s="128"/>
      <c r="K718" s="124"/>
      <c r="N718" s="147"/>
    </row>
    <row r="719" spans="10:14" ht="15.75" customHeight="1" x14ac:dyDescent="0.2">
      <c r="J719" s="128"/>
      <c r="K719" s="124"/>
      <c r="N719" s="147"/>
    </row>
    <row r="720" spans="10:14" ht="15.75" customHeight="1" x14ac:dyDescent="0.2">
      <c r="J720" s="128"/>
      <c r="K720" s="124"/>
      <c r="N720" s="147"/>
    </row>
    <row r="721" spans="10:14" ht="15.75" customHeight="1" x14ac:dyDescent="0.2">
      <c r="J721" s="128"/>
      <c r="K721" s="124"/>
      <c r="N721" s="147"/>
    </row>
    <row r="722" spans="10:14" ht="15.75" customHeight="1" x14ac:dyDescent="0.2">
      <c r="J722" s="128"/>
      <c r="K722" s="124"/>
      <c r="N722" s="147"/>
    </row>
    <row r="723" spans="10:14" ht="15.75" customHeight="1" x14ac:dyDescent="0.2">
      <c r="J723" s="128"/>
      <c r="K723" s="124"/>
      <c r="N723" s="147"/>
    </row>
    <row r="724" spans="10:14" ht="15.75" customHeight="1" x14ac:dyDescent="0.2">
      <c r="J724" s="128"/>
      <c r="K724" s="124"/>
      <c r="N724" s="147"/>
    </row>
    <row r="725" spans="10:14" ht="15.75" customHeight="1" x14ac:dyDescent="0.2">
      <c r="J725" s="128"/>
      <c r="K725" s="124"/>
      <c r="N725" s="147"/>
    </row>
    <row r="726" spans="10:14" ht="15.75" customHeight="1" x14ac:dyDescent="0.2">
      <c r="J726" s="128"/>
      <c r="K726" s="124"/>
      <c r="N726" s="147"/>
    </row>
    <row r="727" spans="10:14" ht="15.75" customHeight="1" x14ac:dyDescent="0.2">
      <c r="J727" s="128"/>
      <c r="K727" s="124"/>
      <c r="N727" s="147"/>
    </row>
    <row r="728" spans="10:14" ht="15.75" customHeight="1" x14ac:dyDescent="0.2">
      <c r="J728" s="128"/>
      <c r="K728" s="124"/>
      <c r="N728" s="147"/>
    </row>
    <row r="729" spans="10:14" ht="15.75" customHeight="1" x14ac:dyDescent="0.2">
      <c r="J729" s="128"/>
      <c r="K729" s="124"/>
      <c r="N729" s="147"/>
    </row>
    <row r="730" spans="10:14" ht="15.75" customHeight="1" x14ac:dyDescent="0.2">
      <c r="J730" s="128"/>
      <c r="K730" s="124"/>
      <c r="N730" s="147"/>
    </row>
    <row r="731" spans="10:14" ht="15.75" customHeight="1" x14ac:dyDescent="0.2">
      <c r="J731" s="128"/>
      <c r="K731" s="124"/>
      <c r="N731" s="147"/>
    </row>
    <row r="732" spans="10:14" ht="15.75" customHeight="1" x14ac:dyDescent="0.2">
      <c r="J732" s="128"/>
      <c r="K732" s="124"/>
      <c r="N732" s="147"/>
    </row>
    <row r="733" spans="10:14" ht="15.75" customHeight="1" x14ac:dyDescent="0.2">
      <c r="J733" s="128"/>
      <c r="K733" s="124"/>
      <c r="N733" s="147"/>
    </row>
    <row r="734" spans="10:14" ht="15.75" customHeight="1" x14ac:dyDescent="0.2">
      <c r="J734" s="128"/>
      <c r="K734" s="124"/>
      <c r="N734" s="147"/>
    </row>
    <row r="735" spans="10:14" ht="15.75" customHeight="1" x14ac:dyDescent="0.2">
      <c r="J735" s="128"/>
      <c r="K735" s="124"/>
      <c r="N735" s="147"/>
    </row>
    <row r="736" spans="10:14" ht="15.75" customHeight="1" x14ac:dyDescent="0.2">
      <c r="J736" s="128"/>
      <c r="K736" s="124"/>
      <c r="N736" s="147"/>
    </row>
    <row r="737" spans="10:14" ht="15.75" customHeight="1" x14ac:dyDescent="0.2">
      <c r="J737" s="128"/>
      <c r="K737" s="124"/>
      <c r="N737" s="147"/>
    </row>
    <row r="738" spans="10:14" ht="15.75" customHeight="1" x14ac:dyDescent="0.2">
      <c r="J738" s="128"/>
      <c r="K738" s="124"/>
      <c r="N738" s="147"/>
    </row>
    <row r="739" spans="10:14" ht="15.75" customHeight="1" x14ac:dyDescent="0.2">
      <c r="J739" s="128"/>
      <c r="K739" s="124"/>
      <c r="N739" s="147"/>
    </row>
    <row r="740" spans="10:14" ht="15.75" customHeight="1" x14ac:dyDescent="0.2">
      <c r="J740" s="128"/>
      <c r="K740" s="124"/>
      <c r="N740" s="147"/>
    </row>
    <row r="741" spans="10:14" ht="15.75" customHeight="1" x14ac:dyDescent="0.2">
      <c r="J741" s="128"/>
      <c r="K741" s="124"/>
      <c r="N741" s="147"/>
    </row>
    <row r="742" spans="10:14" ht="15.75" customHeight="1" x14ac:dyDescent="0.2">
      <c r="J742" s="128"/>
      <c r="K742" s="124"/>
      <c r="N742" s="147"/>
    </row>
    <row r="743" spans="10:14" ht="15.75" customHeight="1" x14ac:dyDescent="0.2">
      <c r="J743" s="128"/>
      <c r="K743" s="124"/>
      <c r="N743" s="147"/>
    </row>
    <row r="744" spans="10:14" ht="15.75" customHeight="1" x14ac:dyDescent="0.2">
      <c r="J744" s="128"/>
      <c r="K744" s="124"/>
      <c r="N744" s="147"/>
    </row>
    <row r="745" spans="10:14" ht="15.75" customHeight="1" x14ac:dyDescent="0.2">
      <c r="J745" s="128"/>
      <c r="K745" s="124"/>
      <c r="N745" s="147"/>
    </row>
    <row r="746" spans="10:14" ht="15.75" customHeight="1" x14ac:dyDescent="0.2">
      <c r="J746" s="128"/>
      <c r="K746" s="124"/>
      <c r="N746" s="147"/>
    </row>
    <row r="747" spans="10:14" ht="15.75" customHeight="1" x14ac:dyDescent="0.2">
      <c r="J747" s="128"/>
      <c r="K747" s="124"/>
      <c r="N747" s="147"/>
    </row>
    <row r="748" spans="10:14" ht="15.75" customHeight="1" x14ac:dyDescent="0.2">
      <c r="J748" s="128"/>
      <c r="K748" s="124"/>
      <c r="N748" s="147"/>
    </row>
    <row r="749" spans="10:14" ht="15.75" customHeight="1" x14ac:dyDescent="0.2">
      <c r="J749" s="128"/>
      <c r="K749" s="124"/>
      <c r="N749" s="147"/>
    </row>
    <row r="750" spans="10:14" ht="15.75" customHeight="1" x14ac:dyDescent="0.2">
      <c r="J750" s="128"/>
      <c r="K750" s="124"/>
      <c r="N750" s="147"/>
    </row>
    <row r="751" spans="10:14" ht="15.75" customHeight="1" x14ac:dyDescent="0.2">
      <c r="J751" s="128"/>
      <c r="K751" s="124"/>
      <c r="N751" s="147"/>
    </row>
    <row r="752" spans="10:14" ht="15.75" customHeight="1" x14ac:dyDescent="0.2">
      <c r="J752" s="128"/>
      <c r="K752" s="124"/>
      <c r="N752" s="147"/>
    </row>
    <row r="753" spans="10:14" ht="15.75" customHeight="1" x14ac:dyDescent="0.2">
      <c r="J753" s="128"/>
      <c r="K753" s="124"/>
      <c r="N753" s="147"/>
    </row>
    <row r="754" spans="10:14" ht="15.75" customHeight="1" x14ac:dyDescent="0.2">
      <c r="J754" s="128"/>
      <c r="K754" s="124"/>
      <c r="N754" s="147"/>
    </row>
    <row r="755" spans="10:14" ht="15.75" customHeight="1" x14ac:dyDescent="0.2">
      <c r="J755" s="128"/>
      <c r="K755" s="124"/>
      <c r="N755" s="147"/>
    </row>
    <row r="756" spans="10:14" ht="15.75" customHeight="1" x14ac:dyDescent="0.2">
      <c r="J756" s="128"/>
      <c r="K756" s="124"/>
      <c r="N756" s="147"/>
    </row>
    <row r="757" spans="10:14" ht="15.75" customHeight="1" x14ac:dyDescent="0.2">
      <c r="J757" s="128"/>
      <c r="K757" s="124"/>
      <c r="N757" s="147"/>
    </row>
    <row r="758" spans="10:14" ht="15.75" customHeight="1" x14ac:dyDescent="0.2">
      <c r="J758" s="128"/>
      <c r="K758" s="124"/>
      <c r="N758" s="147"/>
    </row>
    <row r="759" spans="10:14" ht="15.75" customHeight="1" x14ac:dyDescent="0.2">
      <c r="J759" s="128"/>
      <c r="K759" s="124"/>
      <c r="N759" s="147"/>
    </row>
    <row r="760" spans="10:14" ht="15.75" customHeight="1" x14ac:dyDescent="0.2">
      <c r="J760" s="128"/>
      <c r="K760" s="124"/>
      <c r="N760" s="147"/>
    </row>
    <row r="761" spans="10:14" ht="15.75" customHeight="1" x14ac:dyDescent="0.2">
      <c r="J761" s="128"/>
      <c r="K761" s="124"/>
      <c r="N761" s="147"/>
    </row>
    <row r="762" spans="10:14" ht="15.75" customHeight="1" x14ac:dyDescent="0.2">
      <c r="J762" s="128"/>
      <c r="K762" s="124"/>
      <c r="N762" s="147"/>
    </row>
    <row r="763" spans="10:14" ht="15.75" customHeight="1" x14ac:dyDescent="0.2">
      <c r="J763" s="128"/>
      <c r="K763" s="124"/>
      <c r="N763" s="147"/>
    </row>
    <row r="764" spans="10:14" ht="15.75" customHeight="1" x14ac:dyDescent="0.2">
      <c r="J764" s="128"/>
      <c r="K764" s="124"/>
      <c r="N764" s="147"/>
    </row>
    <row r="765" spans="10:14" ht="15.75" customHeight="1" x14ac:dyDescent="0.2">
      <c r="J765" s="128"/>
      <c r="K765" s="124"/>
      <c r="N765" s="147"/>
    </row>
    <row r="766" spans="10:14" ht="15.75" customHeight="1" x14ac:dyDescent="0.2">
      <c r="J766" s="128"/>
      <c r="K766" s="124"/>
      <c r="N766" s="147"/>
    </row>
    <row r="767" spans="10:14" ht="15.75" customHeight="1" x14ac:dyDescent="0.2">
      <c r="J767" s="128"/>
      <c r="K767" s="124"/>
      <c r="N767" s="147"/>
    </row>
    <row r="768" spans="10:14" ht="15.75" customHeight="1" x14ac:dyDescent="0.2">
      <c r="J768" s="128"/>
      <c r="K768" s="124"/>
      <c r="N768" s="147"/>
    </row>
    <row r="769" spans="10:14" ht="15.75" customHeight="1" x14ac:dyDescent="0.2">
      <c r="J769" s="128"/>
      <c r="K769" s="124"/>
      <c r="N769" s="147"/>
    </row>
    <row r="770" spans="10:14" ht="15.75" customHeight="1" x14ac:dyDescent="0.2">
      <c r="J770" s="128"/>
      <c r="K770" s="124"/>
      <c r="N770" s="147"/>
    </row>
    <row r="771" spans="10:14" ht="15.75" customHeight="1" x14ac:dyDescent="0.2">
      <c r="J771" s="128"/>
      <c r="K771" s="124"/>
      <c r="N771" s="147"/>
    </row>
    <row r="772" spans="10:14" ht="15.75" customHeight="1" x14ac:dyDescent="0.2">
      <c r="J772" s="128"/>
      <c r="K772" s="124"/>
      <c r="N772" s="147"/>
    </row>
    <row r="773" spans="10:14" ht="15.75" customHeight="1" x14ac:dyDescent="0.2">
      <c r="J773" s="128"/>
      <c r="K773" s="124"/>
      <c r="N773" s="147"/>
    </row>
    <row r="774" spans="10:14" ht="15.75" customHeight="1" x14ac:dyDescent="0.2">
      <c r="J774" s="128"/>
      <c r="K774" s="124"/>
      <c r="N774" s="147"/>
    </row>
    <row r="775" spans="10:14" ht="15.75" customHeight="1" x14ac:dyDescent="0.2">
      <c r="J775" s="128"/>
      <c r="K775" s="124"/>
      <c r="N775" s="147"/>
    </row>
    <row r="776" spans="10:14" ht="15.75" customHeight="1" x14ac:dyDescent="0.2">
      <c r="J776" s="128"/>
      <c r="K776" s="124"/>
      <c r="N776" s="147"/>
    </row>
    <row r="777" spans="10:14" ht="15.75" customHeight="1" x14ac:dyDescent="0.2">
      <c r="J777" s="128"/>
      <c r="K777" s="124"/>
      <c r="N777" s="147"/>
    </row>
    <row r="778" spans="10:14" ht="15.75" customHeight="1" x14ac:dyDescent="0.2">
      <c r="J778" s="128"/>
      <c r="K778" s="124"/>
      <c r="N778" s="147"/>
    </row>
    <row r="779" spans="10:14" ht="15.75" customHeight="1" x14ac:dyDescent="0.2">
      <c r="J779" s="128"/>
      <c r="K779" s="124"/>
      <c r="N779" s="147"/>
    </row>
    <row r="780" spans="10:14" ht="15.75" customHeight="1" x14ac:dyDescent="0.2">
      <c r="J780" s="128"/>
      <c r="K780" s="124"/>
      <c r="N780" s="147"/>
    </row>
    <row r="781" spans="10:14" ht="15.75" customHeight="1" x14ac:dyDescent="0.2">
      <c r="J781" s="128"/>
      <c r="K781" s="124"/>
      <c r="N781" s="147"/>
    </row>
    <row r="782" spans="10:14" ht="15.75" customHeight="1" x14ac:dyDescent="0.2">
      <c r="J782" s="128"/>
      <c r="K782" s="124"/>
      <c r="N782" s="147"/>
    </row>
    <row r="783" spans="10:14" ht="15.75" customHeight="1" x14ac:dyDescent="0.2">
      <c r="J783" s="128"/>
      <c r="K783" s="124"/>
      <c r="N783" s="147"/>
    </row>
    <row r="784" spans="10:14" ht="15.75" customHeight="1" x14ac:dyDescent="0.2">
      <c r="J784" s="128"/>
      <c r="K784" s="124"/>
      <c r="N784" s="147"/>
    </row>
    <row r="785" spans="10:14" ht="15.75" customHeight="1" x14ac:dyDescent="0.2">
      <c r="J785" s="128"/>
      <c r="K785" s="124"/>
      <c r="N785" s="147"/>
    </row>
    <row r="786" spans="10:14" ht="15.75" customHeight="1" x14ac:dyDescent="0.2">
      <c r="J786" s="128"/>
      <c r="K786" s="124"/>
      <c r="N786" s="147"/>
    </row>
    <row r="787" spans="10:14" ht="15.75" customHeight="1" x14ac:dyDescent="0.2">
      <c r="J787" s="128"/>
      <c r="K787" s="124"/>
      <c r="N787" s="147"/>
    </row>
    <row r="788" spans="10:14" ht="15.75" customHeight="1" x14ac:dyDescent="0.2">
      <c r="J788" s="128"/>
      <c r="K788" s="124"/>
      <c r="N788" s="147"/>
    </row>
    <row r="789" spans="10:14" ht="15.75" customHeight="1" x14ac:dyDescent="0.2">
      <c r="J789" s="128"/>
      <c r="K789" s="124"/>
      <c r="N789" s="147"/>
    </row>
    <row r="790" spans="10:14" ht="15.75" customHeight="1" x14ac:dyDescent="0.2">
      <c r="J790" s="128"/>
      <c r="K790" s="124"/>
      <c r="N790" s="147"/>
    </row>
    <row r="791" spans="10:14" ht="15.75" customHeight="1" x14ac:dyDescent="0.2">
      <c r="J791" s="128"/>
      <c r="K791" s="124"/>
      <c r="N791" s="147"/>
    </row>
    <row r="792" spans="10:14" ht="15.75" customHeight="1" x14ac:dyDescent="0.2">
      <c r="J792" s="128"/>
      <c r="K792" s="124"/>
      <c r="N792" s="147"/>
    </row>
    <row r="793" spans="10:14" ht="15.75" customHeight="1" x14ac:dyDescent="0.2">
      <c r="J793" s="128"/>
      <c r="K793" s="124"/>
      <c r="N793" s="147"/>
    </row>
    <row r="794" spans="10:14" ht="15.75" customHeight="1" x14ac:dyDescent="0.2">
      <c r="J794" s="128"/>
      <c r="K794" s="124"/>
      <c r="N794" s="147"/>
    </row>
    <row r="795" spans="10:14" ht="15.75" customHeight="1" x14ac:dyDescent="0.2">
      <c r="J795" s="128"/>
      <c r="K795" s="124"/>
      <c r="N795" s="147"/>
    </row>
    <row r="796" spans="10:14" ht="15.75" customHeight="1" x14ac:dyDescent="0.2">
      <c r="J796" s="128"/>
      <c r="K796" s="124"/>
      <c r="N796" s="147"/>
    </row>
    <row r="797" spans="10:14" ht="15.75" customHeight="1" x14ac:dyDescent="0.2">
      <c r="J797" s="128"/>
      <c r="K797" s="124"/>
      <c r="N797" s="147"/>
    </row>
    <row r="798" spans="10:14" ht="15.75" customHeight="1" x14ac:dyDescent="0.2">
      <c r="J798" s="128"/>
      <c r="K798" s="124"/>
      <c r="N798" s="147"/>
    </row>
    <row r="799" spans="10:14" ht="15.75" customHeight="1" x14ac:dyDescent="0.2">
      <c r="J799" s="128"/>
      <c r="K799" s="124"/>
      <c r="N799" s="147"/>
    </row>
    <row r="800" spans="10:14" ht="15.75" customHeight="1" x14ac:dyDescent="0.2">
      <c r="J800" s="128"/>
      <c r="K800" s="124"/>
      <c r="N800" s="147"/>
    </row>
    <row r="801" spans="10:14" ht="15.75" customHeight="1" x14ac:dyDescent="0.2">
      <c r="J801" s="128"/>
      <c r="K801" s="124"/>
      <c r="N801" s="147"/>
    </row>
    <row r="802" spans="10:14" ht="15.75" customHeight="1" x14ac:dyDescent="0.2">
      <c r="J802" s="128"/>
      <c r="K802" s="124"/>
      <c r="N802" s="147"/>
    </row>
    <row r="803" spans="10:14" ht="15.75" customHeight="1" x14ac:dyDescent="0.2">
      <c r="J803" s="128"/>
      <c r="K803" s="124"/>
      <c r="N803" s="147"/>
    </row>
    <row r="804" spans="10:14" ht="15.75" customHeight="1" x14ac:dyDescent="0.2">
      <c r="J804" s="128"/>
      <c r="K804" s="124"/>
      <c r="N804" s="147"/>
    </row>
    <row r="805" spans="10:14" ht="15.75" customHeight="1" x14ac:dyDescent="0.2">
      <c r="J805" s="128"/>
      <c r="K805" s="124"/>
      <c r="N805" s="147"/>
    </row>
    <row r="806" spans="10:14" ht="15.75" customHeight="1" x14ac:dyDescent="0.2">
      <c r="J806" s="128"/>
      <c r="K806" s="124"/>
      <c r="N806" s="147"/>
    </row>
    <row r="807" spans="10:14" ht="15.75" customHeight="1" x14ac:dyDescent="0.2">
      <c r="J807" s="128"/>
      <c r="K807" s="124"/>
      <c r="N807" s="147"/>
    </row>
    <row r="808" spans="10:14" ht="15.75" customHeight="1" x14ac:dyDescent="0.2">
      <c r="J808" s="128"/>
      <c r="K808" s="124"/>
      <c r="N808" s="147"/>
    </row>
    <row r="809" spans="10:14" ht="15.75" customHeight="1" x14ac:dyDescent="0.2">
      <c r="J809" s="128"/>
      <c r="K809" s="124"/>
      <c r="N809" s="147"/>
    </row>
    <row r="810" spans="10:14" ht="15.75" customHeight="1" x14ac:dyDescent="0.2">
      <c r="J810" s="128"/>
      <c r="K810" s="124"/>
      <c r="N810" s="147"/>
    </row>
    <row r="811" spans="10:14" ht="15.75" customHeight="1" x14ac:dyDescent="0.2">
      <c r="J811" s="128"/>
      <c r="K811" s="124"/>
      <c r="N811" s="147"/>
    </row>
    <row r="812" spans="10:14" ht="15.75" customHeight="1" x14ac:dyDescent="0.2">
      <c r="J812" s="128"/>
      <c r="K812" s="124"/>
      <c r="N812" s="147"/>
    </row>
    <row r="813" spans="10:14" ht="15.75" customHeight="1" x14ac:dyDescent="0.2">
      <c r="J813" s="128"/>
      <c r="K813" s="124"/>
      <c r="N813" s="147"/>
    </row>
    <row r="814" spans="10:14" ht="15.75" customHeight="1" x14ac:dyDescent="0.2">
      <c r="J814" s="128"/>
      <c r="K814" s="124"/>
      <c r="N814" s="147"/>
    </row>
    <row r="815" spans="10:14" ht="15.75" customHeight="1" x14ac:dyDescent="0.2">
      <c r="J815" s="128"/>
      <c r="K815" s="124"/>
      <c r="N815" s="147"/>
    </row>
    <row r="816" spans="10:14" ht="15.75" customHeight="1" x14ac:dyDescent="0.2">
      <c r="J816" s="128"/>
      <c r="K816" s="124"/>
      <c r="N816" s="147"/>
    </row>
    <row r="817" spans="10:14" ht="15.75" customHeight="1" x14ac:dyDescent="0.2">
      <c r="J817" s="128"/>
      <c r="K817" s="124"/>
      <c r="N817" s="147"/>
    </row>
    <row r="818" spans="10:14" ht="15.75" customHeight="1" x14ac:dyDescent="0.2">
      <c r="J818" s="128"/>
      <c r="K818" s="124"/>
      <c r="N818" s="147"/>
    </row>
    <row r="819" spans="10:14" ht="15.75" customHeight="1" x14ac:dyDescent="0.2">
      <c r="J819" s="128"/>
      <c r="K819" s="124"/>
      <c r="N819" s="147"/>
    </row>
    <row r="820" spans="10:14" ht="15.75" customHeight="1" x14ac:dyDescent="0.2">
      <c r="J820" s="128"/>
      <c r="K820" s="124"/>
      <c r="N820" s="147"/>
    </row>
    <row r="821" spans="10:14" ht="15.75" customHeight="1" x14ac:dyDescent="0.2">
      <c r="J821" s="128"/>
      <c r="K821" s="124"/>
      <c r="N821" s="147"/>
    </row>
    <row r="822" spans="10:14" ht="15.75" customHeight="1" x14ac:dyDescent="0.2">
      <c r="J822" s="128"/>
      <c r="K822" s="124"/>
      <c r="N822" s="147"/>
    </row>
    <row r="823" spans="10:14" ht="15.75" customHeight="1" x14ac:dyDescent="0.2">
      <c r="J823" s="128"/>
      <c r="K823" s="124"/>
      <c r="N823" s="147"/>
    </row>
    <row r="824" spans="10:14" ht="15.75" customHeight="1" x14ac:dyDescent="0.2">
      <c r="J824" s="128"/>
      <c r="K824" s="124"/>
      <c r="N824" s="147"/>
    </row>
    <row r="825" spans="10:14" ht="15.75" customHeight="1" x14ac:dyDescent="0.2">
      <c r="J825" s="128"/>
      <c r="K825" s="124"/>
      <c r="N825" s="147"/>
    </row>
    <row r="826" spans="10:14" ht="15.75" customHeight="1" x14ac:dyDescent="0.2">
      <c r="J826" s="128"/>
      <c r="K826" s="124"/>
      <c r="N826" s="147"/>
    </row>
    <row r="827" spans="10:14" ht="15.75" customHeight="1" x14ac:dyDescent="0.2">
      <c r="J827" s="128"/>
      <c r="K827" s="124"/>
      <c r="N827" s="147"/>
    </row>
    <row r="828" spans="10:14" ht="15.75" customHeight="1" x14ac:dyDescent="0.2">
      <c r="J828" s="128"/>
      <c r="K828" s="124"/>
      <c r="N828" s="147"/>
    </row>
    <row r="829" spans="10:14" ht="15.75" customHeight="1" x14ac:dyDescent="0.2">
      <c r="J829" s="128"/>
      <c r="K829" s="124"/>
      <c r="N829" s="147"/>
    </row>
    <row r="830" spans="10:14" ht="15.75" customHeight="1" x14ac:dyDescent="0.2">
      <c r="J830" s="128"/>
      <c r="K830" s="124"/>
      <c r="N830" s="147"/>
    </row>
    <row r="831" spans="10:14" ht="15.75" customHeight="1" x14ac:dyDescent="0.2">
      <c r="J831" s="128"/>
      <c r="K831" s="124"/>
      <c r="N831" s="147"/>
    </row>
    <row r="832" spans="10:14" ht="15.75" customHeight="1" x14ac:dyDescent="0.2">
      <c r="J832" s="128"/>
      <c r="K832" s="124"/>
      <c r="N832" s="147"/>
    </row>
    <row r="833" spans="10:14" ht="15.75" customHeight="1" x14ac:dyDescent="0.2">
      <c r="J833" s="128"/>
      <c r="K833" s="124"/>
      <c r="N833" s="147"/>
    </row>
    <row r="834" spans="10:14" ht="15.75" customHeight="1" x14ac:dyDescent="0.2">
      <c r="J834" s="128"/>
      <c r="K834" s="124"/>
      <c r="N834" s="147"/>
    </row>
    <row r="835" spans="10:14" ht="15.75" customHeight="1" x14ac:dyDescent="0.2">
      <c r="J835" s="128"/>
      <c r="K835" s="124"/>
      <c r="N835" s="147"/>
    </row>
    <row r="836" spans="10:14" ht="15.75" customHeight="1" x14ac:dyDescent="0.2">
      <c r="J836" s="128"/>
      <c r="K836" s="124"/>
      <c r="N836" s="147"/>
    </row>
    <row r="837" spans="10:14" ht="15.75" customHeight="1" x14ac:dyDescent="0.2">
      <c r="J837" s="128"/>
      <c r="K837" s="124"/>
      <c r="N837" s="147"/>
    </row>
    <row r="838" spans="10:14" ht="15.75" customHeight="1" x14ac:dyDescent="0.2">
      <c r="J838" s="128"/>
      <c r="K838" s="124"/>
      <c r="N838" s="147"/>
    </row>
    <row r="839" spans="10:14" ht="15.75" customHeight="1" x14ac:dyDescent="0.2">
      <c r="J839" s="128"/>
      <c r="K839" s="124"/>
      <c r="N839" s="147"/>
    </row>
    <row r="840" spans="10:14" ht="15.75" customHeight="1" x14ac:dyDescent="0.2">
      <c r="J840" s="128"/>
      <c r="K840" s="124"/>
      <c r="N840" s="147"/>
    </row>
    <row r="841" spans="10:14" ht="15.75" customHeight="1" x14ac:dyDescent="0.2">
      <c r="J841" s="128"/>
      <c r="K841" s="124"/>
      <c r="N841" s="147"/>
    </row>
    <row r="842" spans="10:14" ht="15.75" customHeight="1" x14ac:dyDescent="0.2">
      <c r="J842" s="128"/>
      <c r="K842" s="124"/>
      <c r="N842" s="147"/>
    </row>
    <row r="843" spans="10:14" ht="15.75" customHeight="1" x14ac:dyDescent="0.2">
      <c r="J843" s="128"/>
      <c r="K843" s="124"/>
      <c r="N843" s="147"/>
    </row>
    <row r="844" spans="10:14" ht="15.75" customHeight="1" x14ac:dyDescent="0.2">
      <c r="J844" s="128"/>
      <c r="K844" s="124"/>
      <c r="N844" s="147"/>
    </row>
    <row r="845" spans="10:14" ht="15.75" customHeight="1" x14ac:dyDescent="0.2">
      <c r="J845" s="128"/>
      <c r="K845" s="124"/>
      <c r="N845" s="147"/>
    </row>
    <row r="846" spans="10:14" ht="15.75" customHeight="1" x14ac:dyDescent="0.2">
      <c r="J846" s="128"/>
      <c r="K846" s="124"/>
      <c r="N846" s="147"/>
    </row>
    <row r="847" spans="10:14" ht="15.75" customHeight="1" x14ac:dyDescent="0.2">
      <c r="J847" s="128"/>
      <c r="K847" s="124"/>
      <c r="N847" s="147"/>
    </row>
    <row r="848" spans="10:14" ht="15.75" customHeight="1" x14ac:dyDescent="0.2">
      <c r="J848" s="128"/>
      <c r="K848" s="124"/>
      <c r="N848" s="147"/>
    </row>
    <row r="849" spans="10:14" ht="15.75" customHeight="1" x14ac:dyDescent="0.2">
      <c r="J849" s="128"/>
      <c r="K849" s="124"/>
      <c r="N849" s="147"/>
    </row>
    <row r="850" spans="10:14" ht="15.75" customHeight="1" x14ac:dyDescent="0.2">
      <c r="J850" s="128"/>
      <c r="K850" s="124"/>
      <c r="N850" s="147"/>
    </row>
    <row r="851" spans="10:14" ht="15.75" customHeight="1" x14ac:dyDescent="0.2">
      <c r="J851" s="128"/>
      <c r="K851" s="124"/>
      <c r="N851" s="147"/>
    </row>
    <row r="852" spans="10:14" ht="15.75" customHeight="1" x14ac:dyDescent="0.2">
      <c r="J852" s="128"/>
      <c r="K852" s="124"/>
      <c r="N852" s="147"/>
    </row>
    <row r="853" spans="10:14" ht="15.75" customHeight="1" x14ac:dyDescent="0.2">
      <c r="J853" s="128"/>
      <c r="K853" s="124"/>
      <c r="N853" s="147"/>
    </row>
    <row r="854" spans="10:14" ht="15.75" customHeight="1" x14ac:dyDescent="0.2">
      <c r="J854" s="128"/>
      <c r="K854" s="124"/>
      <c r="N854" s="147"/>
    </row>
    <row r="855" spans="10:14" ht="15.75" customHeight="1" x14ac:dyDescent="0.2">
      <c r="J855" s="128"/>
      <c r="K855" s="124"/>
      <c r="N855" s="147"/>
    </row>
    <row r="856" spans="10:14" ht="15.75" customHeight="1" x14ac:dyDescent="0.2">
      <c r="J856" s="128"/>
      <c r="K856" s="124"/>
      <c r="N856" s="147"/>
    </row>
    <row r="857" spans="10:14" ht="15.75" customHeight="1" x14ac:dyDescent="0.2">
      <c r="J857" s="128"/>
      <c r="K857" s="124"/>
      <c r="N857" s="147"/>
    </row>
    <row r="858" spans="10:14" ht="15.75" customHeight="1" x14ac:dyDescent="0.2">
      <c r="J858" s="128"/>
      <c r="K858" s="124"/>
      <c r="N858" s="147"/>
    </row>
    <row r="859" spans="10:14" ht="15.75" customHeight="1" x14ac:dyDescent="0.2">
      <c r="J859" s="128"/>
      <c r="K859" s="124"/>
      <c r="N859" s="147"/>
    </row>
    <row r="860" spans="10:14" ht="15.75" customHeight="1" x14ac:dyDescent="0.2">
      <c r="J860" s="128"/>
      <c r="K860" s="124"/>
      <c r="N860" s="147"/>
    </row>
    <row r="861" spans="10:14" ht="15.75" customHeight="1" x14ac:dyDescent="0.2">
      <c r="J861" s="128"/>
      <c r="K861" s="124"/>
      <c r="N861" s="147"/>
    </row>
    <row r="862" spans="10:14" ht="15.75" customHeight="1" x14ac:dyDescent="0.2">
      <c r="J862" s="128"/>
      <c r="K862" s="124"/>
      <c r="N862" s="147"/>
    </row>
    <row r="863" spans="10:14" ht="15.75" customHeight="1" x14ac:dyDescent="0.2">
      <c r="J863" s="128"/>
      <c r="K863" s="124"/>
      <c r="N863" s="147"/>
    </row>
    <row r="864" spans="10:14" ht="15.75" customHeight="1" x14ac:dyDescent="0.2">
      <c r="J864" s="128"/>
      <c r="K864" s="124"/>
      <c r="N864" s="147"/>
    </row>
    <row r="865" spans="10:14" ht="15.75" customHeight="1" x14ac:dyDescent="0.2">
      <c r="J865" s="128"/>
      <c r="K865" s="124"/>
      <c r="N865" s="147"/>
    </row>
    <row r="866" spans="10:14" ht="15.75" customHeight="1" x14ac:dyDescent="0.2">
      <c r="J866" s="128"/>
      <c r="K866" s="124"/>
      <c r="N866" s="147"/>
    </row>
    <row r="867" spans="10:14" ht="15.75" customHeight="1" x14ac:dyDescent="0.2">
      <c r="J867" s="128"/>
      <c r="K867" s="124"/>
      <c r="N867" s="147"/>
    </row>
    <row r="868" spans="10:14" ht="15.75" customHeight="1" x14ac:dyDescent="0.2">
      <c r="J868" s="128"/>
      <c r="K868" s="124"/>
      <c r="N868" s="147"/>
    </row>
    <row r="869" spans="10:14" ht="15.75" customHeight="1" x14ac:dyDescent="0.2">
      <c r="J869" s="128"/>
      <c r="K869" s="124"/>
      <c r="N869" s="147"/>
    </row>
    <row r="870" spans="10:14" ht="15.75" customHeight="1" x14ac:dyDescent="0.2">
      <c r="J870" s="128"/>
      <c r="K870" s="124"/>
      <c r="N870" s="147"/>
    </row>
    <row r="871" spans="10:14" ht="15.75" customHeight="1" x14ac:dyDescent="0.2">
      <c r="J871" s="128"/>
      <c r="K871" s="124"/>
      <c r="N871" s="147"/>
    </row>
    <row r="872" spans="10:14" ht="15.75" customHeight="1" x14ac:dyDescent="0.2">
      <c r="J872" s="128"/>
      <c r="K872" s="124"/>
      <c r="N872" s="147"/>
    </row>
    <row r="873" spans="10:14" ht="15.75" customHeight="1" x14ac:dyDescent="0.2">
      <c r="J873" s="128"/>
      <c r="K873" s="124"/>
      <c r="N873" s="147"/>
    </row>
    <row r="874" spans="10:14" ht="15.75" customHeight="1" x14ac:dyDescent="0.2">
      <c r="J874" s="128"/>
      <c r="K874" s="124"/>
      <c r="N874" s="147"/>
    </row>
    <row r="875" spans="10:14" ht="15.75" customHeight="1" x14ac:dyDescent="0.2">
      <c r="J875" s="128"/>
      <c r="K875" s="124"/>
      <c r="N875" s="147"/>
    </row>
    <row r="876" spans="10:14" ht="15.75" customHeight="1" x14ac:dyDescent="0.2">
      <c r="J876" s="128"/>
      <c r="K876" s="124"/>
      <c r="N876" s="147"/>
    </row>
    <row r="877" spans="10:14" ht="15.75" customHeight="1" x14ac:dyDescent="0.2">
      <c r="J877" s="128"/>
      <c r="K877" s="124"/>
      <c r="N877" s="147"/>
    </row>
    <row r="878" spans="10:14" ht="15.75" customHeight="1" x14ac:dyDescent="0.2">
      <c r="J878" s="128"/>
      <c r="K878" s="124"/>
      <c r="N878" s="147"/>
    </row>
    <row r="879" spans="10:14" ht="15.75" customHeight="1" x14ac:dyDescent="0.2">
      <c r="J879" s="128"/>
      <c r="K879" s="124"/>
      <c r="N879" s="147"/>
    </row>
    <row r="880" spans="10:14" ht="15.75" customHeight="1" x14ac:dyDescent="0.2">
      <c r="J880" s="128"/>
      <c r="K880" s="124"/>
      <c r="N880" s="147"/>
    </row>
    <row r="881" spans="10:14" ht="15.75" customHeight="1" x14ac:dyDescent="0.2">
      <c r="J881" s="128"/>
      <c r="K881" s="124"/>
      <c r="N881" s="147"/>
    </row>
    <row r="882" spans="10:14" ht="15.75" customHeight="1" x14ac:dyDescent="0.2">
      <c r="J882" s="128"/>
      <c r="K882" s="124"/>
      <c r="N882" s="147"/>
    </row>
    <row r="883" spans="10:14" ht="15.75" customHeight="1" x14ac:dyDescent="0.2">
      <c r="J883" s="128"/>
      <c r="K883" s="124"/>
      <c r="N883" s="147"/>
    </row>
    <row r="884" spans="10:14" ht="15.75" customHeight="1" x14ac:dyDescent="0.2">
      <c r="J884" s="128"/>
      <c r="K884" s="124"/>
      <c r="N884" s="147"/>
    </row>
    <row r="885" spans="10:14" ht="15.75" customHeight="1" x14ac:dyDescent="0.2">
      <c r="J885" s="128"/>
      <c r="K885" s="124"/>
      <c r="N885" s="147"/>
    </row>
    <row r="886" spans="10:14" ht="15.75" customHeight="1" x14ac:dyDescent="0.2">
      <c r="J886" s="128"/>
      <c r="K886" s="124"/>
      <c r="N886" s="147"/>
    </row>
    <row r="887" spans="10:14" ht="15.75" customHeight="1" x14ac:dyDescent="0.2">
      <c r="J887" s="128"/>
      <c r="K887" s="124"/>
      <c r="N887" s="147"/>
    </row>
    <row r="888" spans="10:14" ht="15.75" customHeight="1" x14ac:dyDescent="0.2">
      <c r="J888" s="128"/>
      <c r="K888" s="124"/>
      <c r="N888" s="147"/>
    </row>
    <row r="889" spans="10:14" ht="15.75" customHeight="1" x14ac:dyDescent="0.2">
      <c r="J889" s="128"/>
      <c r="K889" s="124"/>
      <c r="N889" s="147"/>
    </row>
    <row r="890" spans="10:14" ht="15.75" customHeight="1" x14ac:dyDescent="0.2">
      <c r="J890" s="128"/>
      <c r="K890" s="124"/>
      <c r="N890" s="147"/>
    </row>
    <row r="891" spans="10:14" ht="15.75" customHeight="1" x14ac:dyDescent="0.2">
      <c r="J891" s="128"/>
      <c r="K891" s="124"/>
      <c r="N891" s="147"/>
    </row>
    <row r="892" spans="10:14" ht="15.75" customHeight="1" x14ac:dyDescent="0.2">
      <c r="J892" s="128"/>
      <c r="K892" s="124"/>
      <c r="N892" s="147"/>
    </row>
    <row r="893" spans="10:14" ht="15.75" customHeight="1" x14ac:dyDescent="0.2">
      <c r="J893" s="128"/>
      <c r="K893" s="124"/>
      <c r="N893" s="147"/>
    </row>
    <row r="894" spans="10:14" ht="15.75" customHeight="1" x14ac:dyDescent="0.2">
      <c r="J894" s="128"/>
      <c r="K894" s="124"/>
      <c r="N894" s="147"/>
    </row>
    <row r="895" spans="10:14" ht="15.75" customHeight="1" x14ac:dyDescent="0.2">
      <c r="J895" s="128"/>
      <c r="K895" s="124"/>
      <c r="N895" s="147"/>
    </row>
    <row r="896" spans="10:14" ht="15.75" customHeight="1" x14ac:dyDescent="0.2">
      <c r="J896" s="128"/>
      <c r="K896" s="124"/>
      <c r="N896" s="147"/>
    </row>
    <row r="897" spans="10:14" ht="15.75" customHeight="1" x14ac:dyDescent="0.2">
      <c r="J897" s="128"/>
      <c r="K897" s="124"/>
      <c r="N897" s="147"/>
    </row>
    <row r="898" spans="10:14" ht="15.75" customHeight="1" x14ac:dyDescent="0.2">
      <c r="J898" s="128"/>
      <c r="K898" s="124"/>
      <c r="N898" s="147"/>
    </row>
    <row r="899" spans="10:14" ht="15.75" customHeight="1" x14ac:dyDescent="0.2">
      <c r="J899" s="128"/>
      <c r="K899" s="124"/>
      <c r="N899" s="147"/>
    </row>
    <row r="900" spans="10:14" ht="15.75" customHeight="1" x14ac:dyDescent="0.2">
      <c r="J900" s="128"/>
      <c r="K900" s="124"/>
      <c r="N900" s="147"/>
    </row>
    <row r="901" spans="10:14" ht="15.75" customHeight="1" x14ac:dyDescent="0.2">
      <c r="J901" s="128"/>
      <c r="K901" s="124"/>
      <c r="N901" s="147"/>
    </row>
    <row r="902" spans="10:14" ht="15.75" customHeight="1" x14ac:dyDescent="0.2">
      <c r="J902" s="128"/>
      <c r="K902" s="124"/>
      <c r="N902" s="147"/>
    </row>
    <row r="903" spans="10:14" ht="15.75" customHeight="1" x14ac:dyDescent="0.2">
      <c r="J903" s="128"/>
      <c r="K903" s="124"/>
      <c r="N903" s="147"/>
    </row>
    <row r="904" spans="10:14" ht="15.75" customHeight="1" x14ac:dyDescent="0.2">
      <c r="J904" s="128"/>
      <c r="K904" s="124"/>
      <c r="N904" s="147"/>
    </row>
    <row r="905" spans="10:14" ht="15.75" customHeight="1" x14ac:dyDescent="0.2">
      <c r="J905" s="128"/>
      <c r="K905" s="124"/>
      <c r="N905" s="147"/>
    </row>
    <row r="906" spans="10:14" ht="15.75" customHeight="1" x14ac:dyDescent="0.2">
      <c r="J906" s="128"/>
      <c r="K906" s="124"/>
      <c r="N906" s="147"/>
    </row>
    <row r="907" spans="10:14" ht="15.75" customHeight="1" x14ac:dyDescent="0.2">
      <c r="J907" s="128"/>
      <c r="K907" s="124"/>
      <c r="N907" s="147"/>
    </row>
    <row r="908" spans="10:14" ht="15.75" customHeight="1" x14ac:dyDescent="0.2">
      <c r="J908" s="128"/>
      <c r="K908" s="124"/>
      <c r="N908" s="147"/>
    </row>
    <row r="909" spans="10:14" ht="15.75" customHeight="1" x14ac:dyDescent="0.2">
      <c r="J909" s="128"/>
      <c r="K909" s="124"/>
      <c r="N909" s="147"/>
    </row>
    <row r="910" spans="10:14" ht="15.75" customHeight="1" x14ac:dyDescent="0.2">
      <c r="J910" s="128"/>
      <c r="K910" s="124"/>
      <c r="N910" s="147"/>
    </row>
    <row r="911" spans="10:14" ht="15.75" customHeight="1" x14ac:dyDescent="0.2">
      <c r="J911" s="128"/>
      <c r="K911" s="124"/>
      <c r="N911" s="147"/>
    </row>
    <row r="912" spans="10:14" ht="15.75" customHeight="1" x14ac:dyDescent="0.2">
      <c r="J912" s="128"/>
      <c r="K912" s="124"/>
      <c r="N912" s="147"/>
    </row>
    <row r="913" spans="10:14" ht="15.75" customHeight="1" x14ac:dyDescent="0.2">
      <c r="J913" s="128"/>
      <c r="K913" s="124"/>
      <c r="N913" s="147"/>
    </row>
    <row r="914" spans="10:14" ht="15.75" customHeight="1" x14ac:dyDescent="0.2">
      <c r="J914" s="128"/>
      <c r="K914" s="124"/>
      <c r="N914" s="147"/>
    </row>
    <row r="915" spans="10:14" ht="15.75" customHeight="1" x14ac:dyDescent="0.2">
      <c r="J915" s="128"/>
      <c r="K915" s="124"/>
      <c r="N915" s="147"/>
    </row>
    <row r="916" spans="10:14" ht="15.75" customHeight="1" x14ac:dyDescent="0.2">
      <c r="J916" s="128"/>
      <c r="K916" s="124"/>
      <c r="N916" s="147"/>
    </row>
    <row r="917" spans="10:14" ht="15.75" customHeight="1" x14ac:dyDescent="0.2">
      <c r="J917" s="128"/>
      <c r="K917" s="124"/>
      <c r="N917" s="147"/>
    </row>
    <row r="918" spans="10:14" ht="15.75" customHeight="1" x14ac:dyDescent="0.2">
      <c r="J918" s="128"/>
      <c r="K918" s="124"/>
      <c r="N918" s="147"/>
    </row>
    <row r="919" spans="10:14" ht="15.75" customHeight="1" x14ac:dyDescent="0.2">
      <c r="J919" s="128"/>
      <c r="K919" s="124"/>
      <c r="N919" s="147"/>
    </row>
    <row r="920" spans="10:14" ht="15.75" customHeight="1" x14ac:dyDescent="0.2">
      <c r="J920" s="128"/>
      <c r="K920" s="124"/>
      <c r="N920" s="147"/>
    </row>
    <row r="921" spans="10:14" ht="15.75" customHeight="1" x14ac:dyDescent="0.2">
      <c r="J921" s="128"/>
      <c r="K921" s="124"/>
      <c r="N921" s="147"/>
    </row>
    <row r="922" spans="10:14" ht="15.75" customHeight="1" x14ac:dyDescent="0.2">
      <c r="J922" s="128"/>
      <c r="K922" s="124"/>
      <c r="N922" s="147"/>
    </row>
    <row r="923" spans="10:14" ht="15.75" customHeight="1" x14ac:dyDescent="0.2">
      <c r="J923" s="128"/>
      <c r="K923" s="124"/>
      <c r="N923" s="147"/>
    </row>
    <row r="924" spans="10:14" ht="15.75" customHeight="1" x14ac:dyDescent="0.2">
      <c r="J924" s="128"/>
      <c r="K924" s="124"/>
      <c r="N924" s="147"/>
    </row>
    <row r="925" spans="10:14" ht="15.75" customHeight="1" x14ac:dyDescent="0.2">
      <c r="J925" s="128"/>
      <c r="K925" s="124"/>
      <c r="N925" s="147"/>
    </row>
    <row r="926" spans="10:14" ht="15.75" customHeight="1" x14ac:dyDescent="0.2">
      <c r="J926" s="128"/>
      <c r="K926" s="124"/>
      <c r="N926" s="147"/>
    </row>
    <row r="927" spans="10:14" ht="15.75" customHeight="1" x14ac:dyDescent="0.2">
      <c r="J927" s="128"/>
      <c r="K927" s="124"/>
      <c r="N927" s="147"/>
    </row>
    <row r="928" spans="10:14" ht="15.75" customHeight="1" x14ac:dyDescent="0.2">
      <c r="J928" s="128"/>
      <c r="K928" s="124"/>
      <c r="N928" s="147"/>
    </row>
    <row r="929" spans="10:14" ht="15.75" customHeight="1" x14ac:dyDescent="0.2">
      <c r="J929" s="128"/>
      <c r="K929" s="124"/>
      <c r="N929" s="147"/>
    </row>
    <row r="930" spans="10:14" ht="15.75" customHeight="1" x14ac:dyDescent="0.2">
      <c r="J930" s="128"/>
      <c r="K930" s="124"/>
      <c r="N930" s="147"/>
    </row>
    <row r="931" spans="10:14" ht="15.75" customHeight="1" x14ac:dyDescent="0.2">
      <c r="J931" s="128"/>
      <c r="K931" s="124"/>
      <c r="N931" s="147"/>
    </row>
    <row r="932" spans="10:14" ht="15.75" customHeight="1" x14ac:dyDescent="0.2">
      <c r="J932" s="128"/>
      <c r="K932" s="124"/>
      <c r="N932" s="147"/>
    </row>
    <row r="933" spans="10:14" ht="15.75" customHeight="1" x14ac:dyDescent="0.2">
      <c r="J933" s="128"/>
      <c r="K933" s="124"/>
      <c r="N933" s="147"/>
    </row>
    <row r="934" spans="10:14" ht="15.75" customHeight="1" x14ac:dyDescent="0.2">
      <c r="J934" s="128"/>
      <c r="K934" s="124"/>
      <c r="N934" s="147"/>
    </row>
    <row r="935" spans="10:14" ht="15.75" customHeight="1" x14ac:dyDescent="0.2">
      <c r="J935" s="128"/>
      <c r="K935" s="124"/>
      <c r="N935" s="147"/>
    </row>
    <row r="936" spans="10:14" ht="15.75" customHeight="1" x14ac:dyDescent="0.2">
      <c r="J936" s="128"/>
      <c r="K936" s="124"/>
      <c r="N936" s="147"/>
    </row>
    <row r="937" spans="10:14" ht="15.75" customHeight="1" x14ac:dyDescent="0.2">
      <c r="J937" s="128"/>
      <c r="K937" s="124"/>
      <c r="N937" s="147"/>
    </row>
    <row r="938" spans="10:14" ht="15.75" customHeight="1" x14ac:dyDescent="0.2">
      <c r="J938" s="128"/>
      <c r="K938" s="124"/>
      <c r="N938" s="147"/>
    </row>
    <row r="939" spans="10:14" ht="15.75" customHeight="1" x14ac:dyDescent="0.2">
      <c r="J939" s="128"/>
      <c r="K939" s="124"/>
      <c r="N939" s="147"/>
    </row>
    <row r="940" spans="10:14" ht="15.75" customHeight="1" x14ac:dyDescent="0.2">
      <c r="J940" s="128"/>
      <c r="K940" s="124"/>
      <c r="N940" s="147"/>
    </row>
    <row r="941" spans="10:14" ht="15.75" customHeight="1" x14ac:dyDescent="0.2">
      <c r="J941" s="128"/>
      <c r="K941" s="124"/>
      <c r="N941" s="147"/>
    </row>
    <row r="942" spans="10:14" ht="15.75" customHeight="1" x14ac:dyDescent="0.2">
      <c r="J942" s="128"/>
      <c r="K942" s="124"/>
      <c r="N942" s="147"/>
    </row>
    <row r="943" spans="10:14" ht="15.75" customHeight="1" x14ac:dyDescent="0.2">
      <c r="J943" s="128"/>
      <c r="K943" s="124"/>
      <c r="N943" s="147"/>
    </row>
    <row r="944" spans="10:14" ht="15.75" customHeight="1" x14ac:dyDescent="0.2">
      <c r="J944" s="128"/>
      <c r="K944" s="124"/>
      <c r="N944" s="147"/>
    </row>
    <row r="945" spans="10:14" ht="15.75" customHeight="1" x14ac:dyDescent="0.2">
      <c r="J945" s="128"/>
      <c r="K945" s="124"/>
      <c r="N945" s="147"/>
    </row>
    <row r="946" spans="10:14" ht="15.75" customHeight="1" x14ac:dyDescent="0.2">
      <c r="J946" s="128"/>
      <c r="K946" s="124"/>
      <c r="N946" s="147"/>
    </row>
    <row r="947" spans="10:14" ht="15.75" customHeight="1" x14ac:dyDescent="0.2">
      <c r="J947" s="128"/>
      <c r="K947" s="124"/>
      <c r="N947" s="147"/>
    </row>
    <row r="948" spans="10:14" ht="15.75" customHeight="1" x14ac:dyDescent="0.2">
      <c r="J948" s="128"/>
      <c r="K948" s="124"/>
      <c r="N948" s="147"/>
    </row>
    <row r="949" spans="10:14" ht="15.75" customHeight="1" x14ac:dyDescent="0.2">
      <c r="J949" s="128"/>
      <c r="K949" s="124"/>
      <c r="N949" s="147"/>
    </row>
    <row r="950" spans="10:14" ht="15.75" customHeight="1" x14ac:dyDescent="0.2">
      <c r="J950" s="128"/>
      <c r="K950" s="124"/>
      <c r="N950" s="147"/>
    </row>
    <row r="951" spans="10:14" ht="15.75" customHeight="1" x14ac:dyDescent="0.2">
      <c r="J951" s="128"/>
      <c r="K951" s="124"/>
      <c r="N951" s="147"/>
    </row>
    <row r="952" spans="10:14" ht="15.75" customHeight="1" x14ac:dyDescent="0.2">
      <c r="J952" s="128"/>
      <c r="K952" s="124"/>
      <c r="N952" s="147"/>
    </row>
    <row r="953" spans="10:14" ht="15.75" customHeight="1" x14ac:dyDescent="0.2">
      <c r="J953" s="128"/>
      <c r="K953" s="124"/>
      <c r="N953" s="147"/>
    </row>
    <row r="954" spans="10:14" ht="15.75" customHeight="1" x14ac:dyDescent="0.2">
      <c r="J954" s="128"/>
      <c r="K954" s="124"/>
      <c r="N954" s="147"/>
    </row>
    <row r="955" spans="10:14" ht="15.75" customHeight="1" x14ac:dyDescent="0.2">
      <c r="J955" s="128"/>
      <c r="K955" s="124"/>
      <c r="N955" s="147"/>
    </row>
    <row r="956" spans="10:14" ht="15.75" customHeight="1" x14ac:dyDescent="0.2">
      <c r="J956" s="128"/>
      <c r="K956" s="124"/>
      <c r="N956" s="147"/>
    </row>
    <row r="957" spans="10:14" ht="15.75" customHeight="1" x14ac:dyDescent="0.2">
      <c r="J957" s="128"/>
      <c r="K957" s="124"/>
      <c r="N957" s="147"/>
    </row>
    <row r="958" spans="10:14" ht="15.75" customHeight="1" x14ac:dyDescent="0.2">
      <c r="J958" s="128"/>
      <c r="K958" s="124"/>
      <c r="N958" s="147"/>
    </row>
    <row r="959" spans="10:14" ht="15.75" customHeight="1" x14ac:dyDescent="0.2">
      <c r="J959" s="128"/>
      <c r="K959" s="124"/>
      <c r="N959" s="147"/>
    </row>
    <row r="960" spans="10:14" ht="15.75" customHeight="1" x14ac:dyDescent="0.2">
      <c r="J960" s="128"/>
      <c r="K960" s="124"/>
      <c r="N960" s="147"/>
    </row>
    <row r="961" spans="10:14" ht="15.75" customHeight="1" x14ac:dyDescent="0.2">
      <c r="J961" s="128"/>
      <c r="K961" s="124"/>
      <c r="N961" s="147"/>
    </row>
    <row r="962" spans="10:14" ht="15.75" customHeight="1" x14ac:dyDescent="0.2">
      <c r="J962" s="128"/>
      <c r="K962" s="124"/>
      <c r="N962" s="147"/>
    </row>
    <row r="963" spans="10:14" ht="15.75" customHeight="1" x14ac:dyDescent="0.2">
      <c r="J963" s="128"/>
      <c r="K963" s="124"/>
      <c r="N963" s="147"/>
    </row>
    <row r="964" spans="10:14" ht="15.75" customHeight="1" x14ac:dyDescent="0.2">
      <c r="J964" s="128"/>
      <c r="K964" s="124"/>
      <c r="N964" s="147"/>
    </row>
    <row r="965" spans="10:14" ht="15.75" customHeight="1" x14ac:dyDescent="0.2">
      <c r="J965" s="128"/>
      <c r="K965" s="124"/>
      <c r="N965" s="147"/>
    </row>
    <row r="966" spans="10:14" ht="15.75" customHeight="1" x14ac:dyDescent="0.2">
      <c r="J966" s="128"/>
      <c r="K966" s="124"/>
      <c r="N966" s="147"/>
    </row>
    <row r="967" spans="10:14" ht="15.75" customHeight="1" x14ac:dyDescent="0.2">
      <c r="J967" s="128"/>
      <c r="K967" s="124"/>
      <c r="N967" s="147"/>
    </row>
    <row r="968" spans="10:14" ht="15.75" customHeight="1" x14ac:dyDescent="0.2">
      <c r="J968" s="128"/>
      <c r="K968" s="124"/>
      <c r="N968" s="147"/>
    </row>
    <row r="969" spans="10:14" ht="15.75" customHeight="1" x14ac:dyDescent="0.2">
      <c r="J969" s="128"/>
      <c r="K969" s="124"/>
      <c r="N969" s="147"/>
    </row>
    <row r="970" spans="10:14" ht="15.75" customHeight="1" x14ac:dyDescent="0.2">
      <c r="J970" s="128"/>
      <c r="K970" s="124"/>
      <c r="N970" s="147"/>
    </row>
    <row r="971" spans="10:14" ht="15.75" customHeight="1" x14ac:dyDescent="0.2">
      <c r="J971" s="128"/>
      <c r="K971" s="124"/>
      <c r="N971" s="147"/>
    </row>
    <row r="972" spans="10:14" ht="15.75" customHeight="1" x14ac:dyDescent="0.2">
      <c r="J972" s="128"/>
      <c r="K972" s="124"/>
      <c r="N972" s="147"/>
    </row>
    <row r="973" spans="10:14" ht="15.75" customHeight="1" x14ac:dyDescent="0.2">
      <c r="J973" s="128"/>
      <c r="K973" s="124"/>
      <c r="N973" s="147"/>
    </row>
    <row r="974" spans="10:14" ht="15.75" customHeight="1" x14ac:dyDescent="0.2">
      <c r="J974" s="128"/>
      <c r="K974" s="124"/>
      <c r="N974" s="147"/>
    </row>
    <row r="975" spans="10:14" ht="15.75" customHeight="1" x14ac:dyDescent="0.2">
      <c r="J975" s="128"/>
      <c r="K975" s="124"/>
      <c r="N975" s="147"/>
    </row>
    <row r="976" spans="10:14" ht="15.75" customHeight="1" x14ac:dyDescent="0.2">
      <c r="J976" s="128"/>
      <c r="K976" s="124"/>
      <c r="N976" s="147"/>
    </row>
    <row r="977" spans="10:14" ht="15.75" customHeight="1" x14ac:dyDescent="0.2">
      <c r="J977" s="128"/>
      <c r="K977" s="124"/>
      <c r="N977" s="147"/>
    </row>
    <row r="978" spans="10:14" ht="15.75" customHeight="1" x14ac:dyDescent="0.2">
      <c r="J978" s="128"/>
      <c r="K978" s="124"/>
      <c r="N978" s="147"/>
    </row>
    <row r="979" spans="10:14" ht="15.75" customHeight="1" x14ac:dyDescent="0.2">
      <c r="J979" s="128"/>
      <c r="K979" s="124"/>
      <c r="N979" s="147"/>
    </row>
    <row r="980" spans="10:14" ht="15.75" customHeight="1" x14ac:dyDescent="0.2">
      <c r="J980" s="128"/>
      <c r="K980" s="124"/>
      <c r="N980" s="147"/>
    </row>
    <row r="981" spans="10:14" ht="15.75" customHeight="1" x14ac:dyDescent="0.2">
      <c r="J981" s="128"/>
      <c r="K981" s="124"/>
      <c r="N981" s="147"/>
    </row>
    <row r="982" spans="10:14" ht="15.75" customHeight="1" x14ac:dyDescent="0.2">
      <c r="J982" s="128"/>
      <c r="K982" s="124"/>
      <c r="N982" s="147"/>
    </row>
    <row r="983" spans="10:14" ht="15.75" customHeight="1" x14ac:dyDescent="0.2">
      <c r="J983" s="128"/>
      <c r="K983" s="124"/>
      <c r="N983" s="147"/>
    </row>
    <row r="984" spans="10:14" ht="15.75" customHeight="1" x14ac:dyDescent="0.2">
      <c r="J984" s="128"/>
      <c r="K984" s="124"/>
      <c r="N984" s="147"/>
    </row>
    <row r="985" spans="10:14" ht="15.75" customHeight="1" x14ac:dyDescent="0.2">
      <c r="J985" s="128"/>
      <c r="K985" s="124"/>
      <c r="N985" s="147"/>
    </row>
    <row r="986" spans="10:14" ht="15.75" customHeight="1" x14ac:dyDescent="0.2">
      <c r="J986" s="128"/>
      <c r="K986" s="124"/>
      <c r="N986" s="147"/>
    </row>
    <row r="987" spans="10:14" ht="15.75" customHeight="1" x14ac:dyDescent="0.2">
      <c r="J987" s="128"/>
      <c r="K987" s="124"/>
      <c r="N987" s="147"/>
    </row>
    <row r="988" spans="10:14" ht="15.75" customHeight="1" x14ac:dyDescent="0.2">
      <c r="J988" s="128"/>
      <c r="K988" s="124"/>
      <c r="N988" s="147"/>
    </row>
    <row r="989" spans="10:14" ht="15.75" customHeight="1" x14ac:dyDescent="0.2">
      <c r="J989" s="128"/>
      <c r="K989" s="124"/>
      <c r="N989" s="147"/>
    </row>
    <row r="990" spans="10:14" ht="15.75" customHeight="1" x14ac:dyDescent="0.2">
      <c r="J990" s="128"/>
      <c r="K990" s="124"/>
      <c r="N990" s="147"/>
    </row>
    <row r="991" spans="10:14" ht="15.75" customHeight="1" x14ac:dyDescent="0.2">
      <c r="J991" s="128"/>
      <c r="K991" s="124"/>
      <c r="N991" s="147"/>
    </row>
    <row r="992" spans="10:14" ht="15.75" customHeight="1" x14ac:dyDescent="0.2">
      <c r="J992" s="128"/>
      <c r="K992" s="124"/>
      <c r="N992" s="147"/>
    </row>
    <row r="993" spans="10:14" ht="15.75" customHeight="1" x14ac:dyDescent="0.2">
      <c r="J993" s="128"/>
      <c r="K993" s="124"/>
      <c r="N993" s="147"/>
    </row>
    <row r="994" spans="10:14" ht="15.75" customHeight="1" x14ac:dyDescent="0.2">
      <c r="J994" s="128"/>
      <c r="K994" s="124"/>
      <c r="N994" s="147"/>
    </row>
    <row r="995" spans="10:14" ht="15.75" customHeight="1" x14ac:dyDescent="0.2">
      <c r="J995" s="128"/>
      <c r="K995" s="124"/>
      <c r="N995" s="147"/>
    </row>
    <row r="996" spans="10:14" ht="15.75" customHeight="1" x14ac:dyDescent="0.2">
      <c r="J996" s="128"/>
      <c r="K996" s="124"/>
      <c r="N996" s="147"/>
    </row>
    <row r="997" spans="10:14" ht="15.75" customHeight="1" x14ac:dyDescent="0.2">
      <c r="J997" s="128"/>
      <c r="K997" s="124"/>
      <c r="N997" s="147"/>
    </row>
    <row r="998" spans="10:14" ht="15.75" customHeight="1" x14ac:dyDescent="0.2">
      <c r="J998" s="128"/>
      <c r="K998" s="124"/>
      <c r="N998" s="147"/>
    </row>
    <row r="999" spans="10:14" ht="15.75" customHeight="1" x14ac:dyDescent="0.2">
      <c r="J999" s="128"/>
      <c r="K999" s="124"/>
      <c r="N999" s="147"/>
    </row>
    <row r="1000" spans="10:14" ht="15.75" customHeight="1" x14ac:dyDescent="0.2">
      <c r="J1000" s="128"/>
      <c r="K1000" s="124"/>
      <c r="N1000" s="147"/>
    </row>
    <row r="1001" spans="10:14" ht="15.75" customHeight="1" x14ac:dyDescent="0.2">
      <c r="J1001" s="128"/>
      <c r="K1001" s="124"/>
      <c r="N1001" s="147"/>
    </row>
    <row r="1002" spans="10:14" ht="15.75" customHeight="1" x14ac:dyDescent="0.2">
      <c r="J1002" s="128"/>
      <c r="K1002" s="124"/>
      <c r="N1002" s="147"/>
    </row>
    <row r="1003" spans="10:14" ht="15.75" customHeight="1" x14ac:dyDescent="0.2">
      <c r="J1003" s="128"/>
      <c r="K1003" s="124"/>
      <c r="N1003" s="147"/>
    </row>
  </sheetData>
  <mergeCells count="37">
    <mergeCell ref="I42:J42"/>
    <mergeCell ref="I43:J43"/>
    <mergeCell ref="I44:J44"/>
    <mergeCell ref="I36:J36"/>
    <mergeCell ref="I37:J37"/>
    <mergeCell ref="I38:J38"/>
    <mergeCell ref="I39:J39"/>
    <mergeCell ref="I40:J40"/>
    <mergeCell ref="I41:J41"/>
    <mergeCell ref="I35:J35"/>
    <mergeCell ref="B16:C16"/>
    <mergeCell ref="D16:E16"/>
    <mergeCell ref="B17:C17"/>
    <mergeCell ref="D17:E17"/>
    <mergeCell ref="D18:E18"/>
    <mergeCell ref="B19:C19"/>
    <mergeCell ref="D20:E20"/>
    <mergeCell ref="D21:E21"/>
    <mergeCell ref="D22:E22"/>
    <mergeCell ref="D23:E23"/>
    <mergeCell ref="I34:J34"/>
    <mergeCell ref="B7:C7"/>
    <mergeCell ref="J7:K7"/>
    <mergeCell ref="B8:C8"/>
    <mergeCell ref="I8:L9"/>
    <mergeCell ref="I11:L32"/>
    <mergeCell ref="D12:E12"/>
    <mergeCell ref="B13:C13"/>
    <mergeCell ref="D13:E13"/>
    <mergeCell ref="D14:E14"/>
    <mergeCell ref="B15:C15"/>
    <mergeCell ref="B2:G3"/>
    <mergeCell ref="D4:E4"/>
    <mergeCell ref="B5:C5"/>
    <mergeCell ref="D5:G5"/>
    <mergeCell ref="B6:C6"/>
    <mergeCell ref="D6:E6"/>
  </mergeCells>
  <conditionalFormatting sqref="D5:D6 D17:D18 F17:G18">
    <cfRule type="containsBlanks" dxfId="35" priority="7">
      <formula>LEN(TRIM(D5))=0</formula>
    </cfRule>
  </conditionalFormatting>
  <conditionalFormatting sqref="D8:D9">
    <cfRule type="containsBlanks" dxfId="34" priority="9">
      <formula>LEN(TRIM(D8))=0</formula>
    </cfRule>
  </conditionalFormatting>
  <conditionalFormatting sqref="D13:D14">
    <cfRule type="containsBlanks" dxfId="33" priority="3">
      <formula>LEN(TRIM(D13))=0</formula>
    </cfRule>
  </conditionalFormatting>
  <conditionalFormatting sqref="D21:D23">
    <cfRule type="containsBlanks" dxfId="32" priority="6">
      <formula>LEN(TRIM(D21))=0</formula>
    </cfRule>
  </conditionalFormatting>
  <conditionalFormatting sqref="D27:G45">
    <cfRule type="containsBlanks" dxfId="31" priority="5">
      <formula>LEN(TRIM(D27))=0</formula>
    </cfRule>
  </conditionalFormatting>
  <conditionalFormatting sqref="E27:G27">
    <cfRule type="expression" dxfId="30" priority="15">
      <formula>$D$27="NO"</formula>
    </cfRule>
  </conditionalFormatting>
  <conditionalFormatting sqref="E28:G28">
    <cfRule type="expression" dxfId="29" priority="11">
      <formula>$D$28="NO"</formula>
    </cfRule>
  </conditionalFormatting>
  <conditionalFormatting sqref="E29:G29">
    <cfRule type="expression" dxfId="28" priority="12">
      <formula>$D$29="NO"</formula>
    </cfRule>
  </conditionalFormatting>
  <conditionalFormatting sqref="E30:G30">
    <cfRule type="expression" dxfId="27" priority="13">
      <formula>$D$30="NO"</formula>
    </cfRule>
  </conditionalFormatting>
  <conditionalFormatting sqref="E31:G45">
    <cfRule type="expression" dxfId="26" priority="14">
      <formula>$D$31="NO"</formula>
    </cfRule>
  </conditionalFormatting>
  <conditionalFormatting sqref="F13:G14">
    <cfRule type="containsBlanks" dxfId="25" priority="2">
      <formula>LEN(TRIM(F13))=0</formula>
    </cfRule>
  </conditionalFormatting>
  <conditionalFormatting sqref="G6">
    <cfRule type="containsBlanks" dxfId="24" priority="8">
      <formula>LEN(TRIM(G6))=0</formula>
    </cfRule>
  </conditionalFormatting>
  <conditionalFormatting sqref="G8">
    <cfRule type="containsBlanks" dxfId="23" priority="10">
      <formula>LEN(TRIM(G8))=0</formula>
    </cfRule>
  </conditionalFormatting>
  <conditionalFormatting sqref="I35:I44">
    <cfRule type="containsBlanks" dxfId="22" priority="4">
      <formula>LEN(TRIM(I35))=0</formula>
    </cfRule>
  </conditionalFormatting>
  <conditionalFormatting sqref="K35:L44">
    <cfRule type="containsBlanks" dxfId="21" priority="1">
      <formula>LEN(TRIM(K35))=0</formula>
    </cfRule>
  </conditionalFormatting>
  <dataValidations count="5">
    <dataValidation type="list" errorStyle="warning" allowBlank="1" showInputMessage="1" showErrorMessage="1" errorTitle="VIGA!" error="Sul on midagi aruandes valesti, palun kontrolli üle." sqref="D6:E6" xr:uid="{560AD2A0-40B9-46CF-AEFA-75E908FF2D8B}">
      <mc:AlternateContent xmlns:x12ac="http://schemas.microsoft.com/office/spreadsheetml/2011/1/ac" xmlns:mc="http://schemas.openxmlformats.org/markup-compatibility/2006">
        <mc:Choice Requires="x12ac">
          <x12ac:list>"JAH, vastavalt juhendile","JAH, kuid ei ole kooskõlas juhendiga",MUU,EI</x12ac:list>
        </mc:Choice>
        <mc:Fallback>
          <formula1>"JAH, vastavalt juhendile,JAH, kuid ei ole kooskõlas juhendiga,MUU,EI"</formula1>
        </mc:Fallback>
      </mc:AlternateContent>
    </dataValidation>
    <dataValidation type="custom" allowBlank="1" showErrorMessage="1" sqref="D5" xr:uid="{84267672-342C-4534-947F-BC59B1EC539E}">
      <formula1>GT(LEN(D5),(2))</formula1>
    </dataValidation>
    <dataValidation type="date" operator="greaterThan" allowBlank="1" showErrorMessage="1" sqref="D8" xr:uid="{A0F60D6D-CF63-4DF1-95DA-471AA8A672CD}">
      <formula1>42736</formula1>
    </dataValidation>
    <dataValidation type="list" errorStyle="warning" allowBlank="1" showErrorMessage="1" errorTitle="VIGA!" error="Sul on midagi aruandes valesti, palun kontrolli üle." sqref="G6" xr:uid="{D43C6CF4-88AF-4041-B92B-7301E3ADC5E9}">
      <formula1>"UCI CN,KAT1,KAT2,KAT3"</formula1>
    </dataValidation>
    <dataValidation type="textLength" errorStyle="warning" allowBlank="1" showErrorMessage="1" errorTitle="VIGA!" error="Sul on midagi aruandes valesti, palun kontrolli üle." sqref="D27:D45" xr:uid="{353F6E2D-952B-4948-8B6B-4D1A7B4BC539}">
      <formula1>0</formula1>
      <formula2>10000</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8" r:id="rId3" name="Check Box 4">
              <controlPr defaultSize="0" autoFill="0" autoLine="0" autoPict="0">
                <anchor moveWithCells="1">
                  <from>
                    <xdr:col>7</xdr:col>
                    <xdr:colOff>495300</xdr:colOff>
                    <xdr:row>2</xdr:row>
                    <xdr:rowOff>0</xdr:rowOff>
                  </from>
                  <to>
                    <xdr:col>11</xdr:col>
                    <xdr:colOff>1295400</xdr:colOff>
                    <xdr:row>3</xdr:row>
                    <xdr:rowOff>28575</xdr:rowOff>
                  </to>
                </anchor>
              </controlPr>
            </control>
          </mc:Choice>
        </mc:AlternateContent>
        <mc:AlternateContent xmlns:mc="http://schemas.openxmlformats.org/markup-compatibility/2006">
          <mc:Choice Requires="x14">
            <control shapeId="1029" r:id="rId4" name="Check Box 5">
              <controlPr defaultSize="0" autoFill="0" autoLine="0" autoPict="0">
                <anchor moveWithCells="1">
                  <from>
                    <xdr:col>7</xdr:col>
                    <xdr:colOff>495300</xdr:colOff>
                    <xdr:row>2</xdr:row>
                    <xdr:rowOff>171450</xdr:rowOff>
                  </from>
                  <to>
                    <xdr:col>11</xdr:col>
                    <xdr:colOff>1295400</xdr:colOff>
                    <xdr:row>4</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495300</xdr:colOff>
                    <xdr:row>3</xdr:row>
                    <xdr:rowOff>123825</xdr:rowOff>
                  </from>
                  <to>
                    <xdr:col>11</xdr:col>
                    <xdr:colOff>1295400</xdr:colOff>
                    <xdr:row>6</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7</xdr:col>
                    <xdr:colOff>495300</xdr:colOff>
                    <xdr:row>5</xdr:row>
                    <xdr:rowOff>133350</xdr:rowOff>
                  </from>
                  <to>
                    <xdr:col>11</xdr:col>
                    <xdr:colOff>1295400</xdr:colOff>
                    <xdr:row>6</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8636-06E5-407A-AEC1-F2C3B96800BF}">
  <dimension ref="A1:BX1000"/>
  <sheetViews>
    <sheetView workbookViewId="0">
      <selection activeCell="B3" sqref="B3"/>
    </sheetView>
  </sheetViews>
  <sheetFormatPr defaultColWidth="14.28515625" defaultRowHeight="15" customHeight="1" x14ac:dyDescent="0.2"/>
  <cols>
    <col min="1" max="1" width="1.5703125" style="2" customWidth="1"/>
    <col min="2" max="2" width="46.7109375" style="2" customWidth="1"/>
    <col min="3" max="3" width="5.5703125" style="32" customWidth="1"/>
    <col min="4" max="4" width="4.5703125" style="2" customWidth="1"/>
    <col min="5" max="5" width="3.42578125" style="2" hidden="1" customWidth="1"/>
    <col min="6" max="6" width="29.85546875" style="2" hidden="1" customWidth="1"/>
    <col min="7" max="7" width="9.85546875" style="2" hidden="1" customWidth="1"/>
    <col min="8" max="8" width="1.28515625" style="2" customWidth="1"/>
    <col min="9" max="9" width="1.7109375" style="2" customWidth="1"/>
    <col min="10" max="10" width="2.42578125" style="2" customWidth="1"/>
    <col min="11" max="52" width="4" style="2" customWidth="1"/>
    <col min="53" max="53" width="2.140625" style="2" customWidth="1"/>
    <col min="54" max="54" width="2.85546875" style="2" customWidth="1"/>
    <col min="55" max="55" width="1.5703125" style="2" hidden="1" customWidth="1"/>
    <col min="56" max="56" width="8.5703125" style="2" hidden="1" customWidth="1"/>
    <col min="57" max="76" width="3.28515625" style="2" hidden="1" customWidth="1"/>
    <col min="77" max="16384" width="14.28515625" style="2"/>
  </cols>
  <sheetData>
    <row r="1" spans="1:76" ht="66.75" customHeight="1" x14ac:dyDescent="0.25">
      <c r="A1" s="1"/>
      <c r="B1" s="26"/>
      <c r="C1" s="27"/>
      <c r="D1" s="28"/>
      <c r="E1" s="29"/>
      <c r="F1" s="29"/>
      <c r="G1" s="1"/>
      <c r="I1" s="189" t="s">
        <v>33</v>
      </c>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1"/>
      <c r="BC1" s="30"/>
      <c r="BD1" s="31"/>
      <c r="BE1" s="30"/>
      <c r="BF1" s="30"/>
      <c r="BG1" s="30"/>
      <c r="BH1" s="30"/>
      <c r="BI1" s="30"/>
      <c r="BJ1" s="30"/>
      <c r="BK1" s="30"/>
      <c r="BL1" s="30"/>
      <c r="BM1" s="30"/>
      <c r="BN1" s="30"/>
      <c r="BO1" s="30"/>
      <c r="BP1" s="30"/>
      <c r="BQ1" s="30"/>
      <c r="BR1" s="30"/>
      <c r="BS1" s="30"/>
      <c r="BT1" s="30"/>
      <c r="BU1" s="30"/>
      <c r="BV1" s="30"/>
      <c r="BW1" s="30"/>
      <c r="BX1" s="30"/>
    </row>
    <row r="2" spans="1:76" ht="14.25" customHeight="1" thickBot="1" x14ac:dyDescent="0.3">
      <c r="A2" s="1"/>
      <c r="C2" s="27"/>
      <c r="D2" s="28"/>
      <c r="E2" s="29"/>
      <c r="F2" s="29"/>
      <c r="G2" s="1"/>
      <c r="I2" s="192"/>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4"/>
      <c r="BD2" s="3"/>
    </row>
    <row r="3" spans="1:76" ht="39.75" customHeight="1" x14ac:dyDescent="0.25">
      <c r="A3" s="1"/>
      <c r="B3" s="230" t="s">
        <v>74</v>
      </c>
      <c r="D3" s="33"/>
      <c r="E3" s="29"/>
      <c r="F3" s="34"/>
      <c r="G3" s="1"/>
      <c r="J3" s="195" t="s">
        <v>34</v>
      </c>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8"/>
      <c r="BD3" s="199" t="str">
        <f>IF(COUNTA(BD26:BD1048576)=0,"RAPPORT COMPLET","RAPPORT INCOMPLET")</f>
        <v>RAPPORT INCOMPLET</v>
      </c>
      <c r="BE3" s="196"/>
      <c r="BF3" s="196"/>
      <c r="BG3" s="196"/>
      <c r="BH3" s="196"/>
      <c r="BI3" s="196"/>
      <c r="BJ3" s="196"/>
      <c r="BK3" s="196"/>
      <c r="BL3" s="196"/>
      <c r="BM3" s="196"/>
      <c r="BN3" s="196"/>
      <c r="BO3" s="196"/>
      <c r="BP3" s="196"/>
      <c r="BQ3" s="196"/>
      <c r="BR3" s="196"/>
      <c r="BS3" s="196"/>
      <c r="BT3" s="196"/>
      <c r="BU3" s="196"/>
      <c r="BV3" s="196"/>
      <c r="BW3" s="196"/>
      <c r="BX3" s="196"/>
    </row>
    <row r="4" spans="1:76" thickBot="1" x14ac:dyDescent="0.25">
      <c r="A4" s="3"/>
      <c r="C4" s="35"/>
      <c r="D4" s="36"/>
      <c r="E4" s="29"/>
      <c r="F4" s="29"/>
      <c r="G4" s="3"/>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6"/>
      <c r="BD4" s="196"/>
      <c r="BE4" s="196"/>
      <c r="BF4" s="196"/>
      <c r="BG4" s="196"/>
      <c r="BH4" s="196"/>
      <c r="BI4" s="196"/>
      <c r="BJ4" s="196"/>
      <c r="BK4" s="196"/>
      <c r="BL4" s="196"/>
      <c r="BM4" s="196"/>
      <c r="BN4" s="196"/>
      <c r="BO4" s="196"/>
      <c r="BP4" s="196"/>
      <c r="BQ4" s="196"/>
      <c r="BR4" s="196"/>
      <c r="BS4" s="196"/>
      <c r="BT4" s="196"/>
      <c r="BU4" s="196"/>
      <c r="BV4" s="196"/>
      <c r="BW4" s="196"/>
      <c r="BX4" s="196"/>
    </row>
    <row r="5" spans="1:76" ht="29.25" customHeight="1" thickBot="1" x14ac:dyDescent="0.45">
      <c r="A5" s="1"/>
      <c r="B5" s="200" t="s">
        <v>75</v>
      </c>
      <c r="C5" s="201"/>
      <c r="D5" s="201"/>
      <c r="E5" s="201"/>
      <c r="F5" s="201"/>
      <c r="G5" s="201"/>
      <c r="J5" s="202" t="str">
        <f>'1-Informatsioon võistluse kohta'!D9  &amp; ". " &amp;  '1-Informatsioon võistluse kohta'!D5</f>
        <v xml:space="preserve">. </v>
      </c>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3"/>
      <c r="AV5" s="203"/>
      <c r="AW5" s="203"/>
      <c r="AX5" s="203"/>
      <c r="AY5" s="203"/>
      <c r="AZ5" s="203"/>
      <c r="BA5" s="203"/>
      <c r="BB5" s="204"/>
      <c r="BC5" s="37"/>
      <c r="BD5" s="196"/>
      <c r="BE5" s="196"/>
      <c r="BF5" s="196"/>
      <c r="BG5" s="196"/>
      <c r="BH5" s="196"/>
      <c r="BI5" s="196"/>
      <c r="BJ5" s="196"/>
      <c r="BK5" s="196"/>
      <c r="BL5" s="196"/>
      <c r="BM5" s="196"/>
      <c r="BN5" s="196"/>
      <c r="BO5" s="196"/>
      <c r="BP5" s="196"/>
      <c r="BQ5" s="196"/>
      <c r="BR5" s="196"/>
      <c r="BS5" s="196"/>
      <c r="BT5" s="196"/>
      <c r="BU5" s="196"/>
      <c r="BV5" s="196"/>
      <c r="BW5" s="196"/>
      <c r="BX5" s="196"/>
    </row>
    <row r="6" spans="1:76" ht="45" thickBot="1" x14ac:dyDescent="0.25">
      <c r="C6" s="35"/>
      <c r="D6" s="36"/>
      <c r="E6" s="26"/>
      <c r="F6" s="26"/>
      <c r="J6" s="37"/>
      <c r="BB6" s="38"/>
      <c r="BC6" s="37"/>
      <c r="BD6" s="39"/>
      <c r="BE6" s="39"/>
      <c r="BF6" s="39"/>
      <c r="BG6" s="39"/>
      <c r="BH6" s="39"/>
      <c r="BI6" s="39"/>
      <c r="BJ6" s="39"/>
      <c r="BK6" s="39"/>
      <c r="BL6" s="39"/>
      <c r="BM6" s="39"/>
      <c r="BN6" s="39"/>
      <c r="BO6" s="39"/>
      <c r="BP6" s="39"/>
      <c r="BQ6" s="39"/>
      <c r="BR6" s="39"/>
      <c r="BS6" s="39"/>
      <c r="BT6" s="39"/>
      <c r="BU6" s="39"/>
      <c r="BV6" s="39"/>
      <c r="BW6" s="39"/>
      <c r="BX6" s="39"/>
    </row>
    <row r="7" spans="1:76" ht="15" customHeight="1" thickBot="1" x14ac:dyDescent="0.3">
      <c r="B7" s="40" t="s">
        <v>35</v>
      </c>
      <c r="C7" s="41" t="s">
        <v>76</v>
      </c>
      <c r="D7" s="36"/>
      <c r="E7" s="42">
        <f>IF(C7=3,3,4)</f>
        <v>4</v>
      </c>
      <c r="F7" s="26"/>
      <c r="J7" s="37"/>
      <c r="N7" s="43" t="s">
        <v>36</v>
      </c>
      <c r="BB7" s="38"/>
      <c r="BC7" s="37"/>
      <c r="BD7" s="44"/>
      <c r="BE7" s="39"/>
      <c r="BF7" s="39"/>
      <c r="BG7" s="39"/>
      <c r="BH7" s="39"/>
      <c r="BI7" s="39"/>
      <c r="BJ7" s="39"/>
      <c r="BK7" s="39"/>
      <c r="BL7" s="39"/>
      <c r="BM7" s="39"/>
      <c r="BN7" s="39"/>
      <c r="BO7" s="39"/>
      <c r="BP7" s="39"/>
      <c r="BQ7" s="39"/>
      <c r="BR7" s="39"/>
      <c r="BS7" s="39"/>
      <c r="BT7" s="39"/>
      <c r="BU7" s="39"/>
      <c r="BV7" s="39"/>
      <c r="BW7" s="39"/>
      <c r="BX7" s="39"/>
    </row>
    <row r="8" spans="1:76" ht="15" customHeight="1" thickBot="1" x14ac:dyDescent="0.25">
      <c r="B8" s="45" t="s">
        <v>37</v>
      </c>
      <c r="C8" s="46" t="s">
        <v>76</v>
      </c>
      <c r="D8" s="36"/>
      <c r="E8" s="42">
        <f>IF(C7=2,2,4)</f>
        <v>4</v>
      </c>
      <c r="F8" s="26"/>
      <c r="J8" s="3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38"/>
      <c r="BC8" s="37"/>
      <c r="BD8" s="48" t="e">
        <f>IF(#REF!="","La note globale de la section 'Infos' n'est pas remplie (onglet Infos - Cellule D38)","")</f>
        <v>#REF!</v>
      </c>
      <c r="BE8" s="39"/>
      <c r="BF8" s="39"/>
      <c r="BG8" s="39"/>
      <c r="BH8" s="39"/>
      <c r="BI8" s="39"/>
      <c r="BJ8" s="39"/>
      <c r="BK8" s="39"/>
      <c r="BL8" s="39"/>
      <c r="BM8" s="39"/>
      <c r="BN8" s="39"/>
      <c r="BO8" s="39"/>
      <c r="BP8" s="39"/>
      <c r="BQ8" s="39"/>
      <c r="BR8" s="39"/>
      <c r="BS8" s="39"/>
      <c r="BT8" s="39"/>
      <c r="BU8" s="39"/>
      <c r="BV8" s="39"/>
      <c r="BW8" s="39"/>
      <c r="BX8" s="39"/>
    </row>
    <row r="9" spans="1:76" ht="15" customHeight="1" x14ac:dyDescent="0.2">
      <c r="B9" s="49" t="s">
        <v>38</v>
      </c>
      <c r="C9" s="50" t="s">
        <v>76</v>
      </c>
      <c r="D9" s="28"/>
      <c r="E9" s="42">
        <f>IF(C7=1,1,4)</f>
        <v>4</v>
      </c>
      <c r="F9" s="26"/>
      <c r="G9" s="51"/>
      <c r="J9" s="37"/>
      <c r="K9" s="205">
        <f>'2-Hinnang võistlusele'!E42</f>
        <v>4</v>
      </c>
      <c r="L9" s="206"/>
      <c r="N9" s="209"/>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52"/>
      <c r="BB9" s="38"/>
      <c r="BC9" s="37"/>
      <c r="BD9" s="48" t="e">
        <f>IF(#REF!="","La note globale de la section 'Parc Automobile' n'est pas remplie (onglet ParcAuto - Cellule D17)","")</f>
        <v>#REF!</v>
      </c>
    </row>
    <row r="10" spans="1:76" ht="15" customHeight="1" thickBot="1" x14ac:dyDescent="0.3">
      <c r="B10" s="49" t="s">
        <v>39</v>
      </c>
      <c r="C10" s="50" t="s">
        <v>76</v>
      </c>
      <c r="D10" s="53"/>
      <c r="E10"/>
      <c r="J10" s="37"/>
      <c r="K10" s="207"/>
      <c r="L10" s="208"/>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52"/>
      <c r="BB10" s="38"/>
      <c r="BC10" s="37"/>
      <c r="BD10" s="48" t="e">
        <f>IF(#REF!="","La note globale de la section 'Circulation en course' n'est pas remplie (onglet Circulation - Cellule D57)","")</f>
        <v>#REF!</v>
      </c>
    </row>
    <row r="11" spans="1:76" ht="15" customHeight="1" x14ac:dyDescent="0.25">
      <c r="B11" s="49" t="s">
        <v>40</v>
      </c>
      <c r="C11" s="54" t="s">
        <v>76</v>
      </c>
      <c r="D11" s="53"/>
      <c r="E11"/>
      <c r="J11" s="37"/>
      <c r="K11" s="205">
        <f>'2-Hinnang võistlusele'!E43</f>
        <v>4</v>
      </c>
      <c r="L11" s="206"/>
      <c r="M11" s="55"/>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52"/>
      <c r="BB11" s="38"/>
      <c r="BC11" s="37"/>
      <c r="BD11" s="48" t="e">
        <f>IF(#REF!="","La note globale de la section 'Radio-Tour' n'est pas remplie (onglet Radio-Tour - Cellule D14)","")</f>
        <v>#REF!</v>
      </c>
    </row>
    <row r="12" spans="1:76" ht="15" customHeight="1" x14ac:dyDescent="0.25">
      <c r="A12" s="10"/>
      <c r="B12" s="49" t="s">
        <v>41</v>
      </c>
      <c r="C12" s="50" t="s">
        <v>76</v>
      </c>
      <c r="D12" s="53"/>
      <c r="E12"/>
      <c r="J12" s="37"/>
      <c r="K12" s="207"/>
      <c r="L12" s="208"/>
      <c r="M12" s="55"/>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52"/>
      <c r="BB12" s="38"/>
      <c r="BC12" s="37"/>
      <c r="BD12" s="48" t="e">
        <f>IF(#REF!="","La note globale de la section 'Signalétique' n'est pas remplie (onglet Signalétique - Cellule D31)","")</f>
        <v>#REF!</v>
      </c>
    </row>
    <row r="13" spans="1:76" ht="15" customHeight="1" x14ac:dyDescent="0.25">
      <c r="B13" s="56" t="s">
        <v>42</v>
      </c>
      <c r="C13" s="50" t="s">
        <v>76</v>
      </c>
      <c r="D13" s="57"/>
      <c r="E13"/>
      <c r="G13" s="51"/>
      <c r="J13" s="37"/>
      <c r="K13" s="211">
        <f>'2-Hinnang võistlusele'!E44</f>
        <v>4</v>
      </c>
      <c r="L13" s="212"/>
      <c r="M13" s="55"/>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52"/>
      <c r="BB13" s="38"/>
      <c r="BC13" s="37"/>
    </row>
    <row r="14" spans="1:76" ht="15" customHeight="1" thickBot="1" x14ac:dyDescent="0.3">
      <c r="B14" s="49" t="s">
        <v>43</v>
      </c>
      <c r="C14" s="50" t="s">
        <v>76</v>
      </c>
      <c r="D14" s="28"/>
      <c r="E14"/>
      <c r="J14" s="37"/>
      <c r="K14" s="213"/>
      <c r="L14" s="214"/>
      <c r="M14" s="55"/>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52"/>
      <c r="BB14" s="38"/>
      <c r="BC14" s="37"/>
    </row>
    <row r="15" spans="1:76" ht="15" customHeight="1" x14ac:dyDescent="0.25">
      <c r="B15" s="58" t="s">
        <v>44</v>
      </c>
      <c r="C15" s="50" t="s">
        <v>76</v>
      </c>
      <c r="D15" s="28"/>
      <c r="E15"/>
      <c r="G15" s="10"/>
      <c r="J15" s="37"/>
      <c r="L15" s="59"/>
      <c r="M15" s="59"/>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1"/>
      <c r="BA15" s="61"/>
      <c r="BB15" s="38"/>
      <c r="BC15" s="37"/>
      <c r="BD15" s="48" t="e">
        <f>IF(#REF!="","La note globale de la section 'Sprints et GPM' n'est pas remplie (onglet SprintsetGPM - Cellule D13)","")</f>
        <v>#REF!</v>
      </c>
    </row>
    <row r="16" spans="1:76" ht="15" customHeight="1" thickBot="1" x14ac:dyDescent="0.25">
      <c r="B16" s="62" t="s">
        <v>45</v>
      </c>
      <c r="C16" s="50" t="s">
        <v>76</v>
      </c>
      <c r="D16" s="28"/>
      <c r="E16" s="63"/>
      <c r="F16" s="26"/>
      <c r="J16" s="37"/>
      <c r="K16" s="14"/>
      <c r="BB16" s="38"/>
      <c r="BC16" s="37"/>
      <c r="BD16" s="48" t="e">
        <f>IF(#REF!="","La note globale de la section 'Zones de Ravitaillement et Déchets' n'est pas remplie (onglet RavitoDechets - Cellule D26)","")</f>
        <v>#REF!</v>
      </c>
    </row>
    <row r="17" spans="1:56" ht="15" customHeight="1" x14ac:dyDescent="0.25">
      <c r="B17" s="62" t="s">
        <v>46</v>
      </c>
      <c r="C17" s="50" t="s">
        <v>76</v>
      </c>
      <c r="D17" s="28"/>
      <c r="E17" s="63"/>
      <c r="F17" s="26"/>
      <c r="J17" s="37"/>
      <c r="K17" s="64"/>
      <c r="L17" s="65">
        <f>+'2-Hinnang võistlusele'!E7</f>
        <v>4</v>
      </c>
      <c r="N17" s="215" t="s">
        <v>35</v>
      </c>
      <c r="O17" s="196"/>
      <c r="P17" s="196"/>
      <c r="Q17" s="196"/>
      <c r="R17" s="196"/>
      <c r="S17" s="196"/>
      <c r="T17" s="196"/>
      <c r="U17" s="196"/>
      <c r="V17" s="196"/>
      <c r="W17" s="196"/>
      <c r="Y17" s="64"/>
      <c r="Z17" s="65">
        <f>+'2-Hinnang võistlusele'!E21</f>
        <v>4</v>
      </c>
      <c r="AB17" s="215" t="s">
        <v>47</v>
      </c>
      <c r="AC17" s="196"/>
      <c r="AD17" s="196"/>
      <c r="AE17" s="196"/>
      <c r="AF17" s="196"/>
      <c r="AG17" s="196"/>
      <c r="AH17" s="196"/>
      <c r="AI17" s="196"/>
      <c r="AJ17" s="196"/>
      <c r="AK17" s="196"/>
      <c r="AL17" s="66"/>
      <c r="AN17" s="65">
        <f>+'2-Hinnang võistlusele'!E28</f>
        <v>4</v>
      </c>
      <c r="AP17" s="215" t="s">
        <v>48</v>
      </c>
      <c r="AQ17" s="196"/>
      <c r="AR17" s="196"/>
      <c r="AS17" s="196"/>
      <c r="AT17" s="196"/>
      <c r="AU17" s="196"/>
      <c r="AV17" s="196"/>
      <c r="AW17" s="196"/>
      <c r="AX17" s="196"/>
      <c r="AY17" s="196"/>
      <c r="AZ17" s="196"/>
      <c r="BA17" s="1"/>
      <c r="BB17" s="67"/>
      <c r="BC17" s="37"/>
      <c r="BD17" s="48" t="e">
        <f>IF(#REF!="","La note globale de la section 'Sites de départ' n'est pas remplie (onglet SitesDepart - Cellule D38)","")</f>
        <v>#REF!</v>
      </c>
    </row>
    <row r="18" spans="1:56" ht="15" customHeight="1" thickBot="1" x14ac:dyDescent="0.3">
      <c r="B18" s="68" t="s">
        <v>49</v>
      </c>
      <c r="C18" s="50" t="s">
        <v>76</v>
      </c>
      <c r="D18" s="28"/>
      <c r="E18" s="63"/>
      <c r="F18" s="26"/>
      <c r="J18" s="37"/>
      <c r="K18" s="64"/>
      <c r="L18" s="69">
        <f>+'2-Hinnang võistlusele'!E8</f>
        <v>4</v>
      </c>
      <c r="N18" s="216"/>
      <c r="O18" s="196"/>
      <c r="P18" s="196"/>
      <c r="Q18" s="196"/>
      <c r="R18" s="196"/>
      <c r="S18" s="196"/>
      <c r="T18" s="196"/>
      <c r="U18" s="196"/>
      <c r="V18" s="196"/>
      <c r="W18" s="196"/>
      <c r="X18" s="196"/>
      <c r="Y18" s="64"/>
      <c r="Z18" s="69">
        <f>+'2-Hinnang võistlusele'!E22</f>
        <v>4</v>
      </c>
      <c r="AB18" s="216"/>
      <c r="AC18" s="196"/>
      <c r="AD18" s="196"/>
      <c r="AE18" s="196"/>
      <c r="AF18" s="196"/>
      <c r="AG18" s="196"/>
      <c r="AH18" s="196"/>
      <c r="AI18" s="196"/>
      <c r="AJ18" s="196"/>
      <c r="AK18" s="196"/>
      <c r="AL18" s="217"/>
      <c r="AN18" s="70">
        <f>+'2-Hinnang võistlusele'!E29</f>
        <v>4</v>
      </c>
      <c r="AP18" s="216"/>
      <c r="AQ18" s="196"/>
      <c r="AR18" s="196"/>
      <c r="AS18" s="196"/>
      <c r="AT18" s="196"/>
      <c r="AU18" s="196"/>
      <c r="AV18" s="196"/>
      <c r="AW18" s="196"/>
      <c r="AX18" s="196"/>
      <c r="AY18" s="196"/>
      <c r="AZ18" s="196"/>
      <c r="BA18" s="71"/>
      <c r="BB18" s="72"/>
      <c r="BC18" s="37"/>
      <c r="BD18" s="48" t="e">
        <f>IF(#REF!="","La note globale de la section 'Sites d'arrivée' n'est pas remplie (onglet SitesArrivee - Cellule D29)","")</f>
        <v>#REF!</v>
      </c>
    </row>
    <row r="19" spans="1:56" ht="15" customHeight="1" thickBot="1" x14ac:dyDescent="0.3">
      <c r="B19" s="73" t="s">
        <v>50</v>
      </c>
      <c r="C19" s="74" t="s">
        <v>76</v>
      </c>
      <c r="D19" s="53"/>
      <c r="E19"/>
      <c r="J19" s="37"/>
      <c r="K19" s="64"/>
      <c r="L19" s="75">
        <f>+'2-Hinnang võistlusele'!E9</f>
        <v>4</v>
      </c>
      <c r="N19" s="196"/>
      <c r="O19" s="196"/>
      <c r="P19" s="196"/>
      <c r="Q19" s="196"/>
      <c r="R19" s="196"/>
      <c r="S19" s="196"/>
      <c r="T19" s="196"/>
      <c r="U19" s="196"/>
      <c r="V19" s="196"/>
      <c r="W19" s="196"/>
      <c r="X19" s="196"/>
      <c r="Y19" s="64"/>
      <c r="Z19" s="76">
        <f>+'2-Hinnang võistlusele'!E23</f>
        <v>4</v>
      </c>
      <c r="AB19" s="196"/>
      <c r="AC19" s="196"/>
      <c r="AD19" s="196"/>
      <c r="AE19" s="196"/>
      <c r="AF19" s="196"/>
      <c r="AG19" s="196"/>
      <c r="AH19" s="196"/>
      <c r="AI19" s="196"/>
      <c r="AJ19" s="196"/>
      <c r="AK19" s="196"/>
      <c r="AL19" s="217"/>
      <c r="AN19" s="77">
        <f>+'2-Hinnang võistlusele'!E30</f>
        <v>4</v>
      </c>
      <c r="AP19" s="196"/>
      <c r="AQ19" s="196"/>
      <c r="AR19" s="196"/>
      <c r="AS19" s="196"/>
      <c r="AT19" s="196"/>
      <c r="AU19" s="196"/>
      <c r="AV19" s="196"/>
      <c r="AW19" s="196"/>
      <c r="AX19" s="196"/>
      <c r="AY19" s="196"/>
      <c r="AZ19" s="196"/>
      <c r="BA19" s="71"/>
      <c r="BB19" s="72"/>
      <c r="BC19" s="37"/>
      <c r="BD19" s="48" t="e">
        <f>IF(#REF!="","La note globale de la section 'Sites d'arrivée' n'est pas remplie (onglet LigneArrivée - Cellule D65)","")</f>
        <v>#REF!</v>
      </c>
    </row>
    <row r="20" spans="1:56" ht="15" customHeight="1" thickBot="1" x14ac:dyDescent="0.3">
      <c r="A20" s="10"/>
      <c r="B20" s="78"/>
      <c r="C20" s="79"/>
      <c r="D20" s="57"/>
      <c r="E20"/>
      <c r="J20" s="37"/>
      <c r="K20" s="64"/>
      <c r="X20" s="66"/>
      <c r="AL20" s="66"/>
      <c r="BB20" s="80"/>
      <c r="BC20" s="37"/>
      <c r="BD20" s="48" t="e">
        <f>IF(#REF!="","La note globale de la section 'Chronométrage et Classements' n'est pas remplie (onglet Chrono - Cellule D26)","")</f>
        <v>#REF!</v>
      </c>
    </row>
    <row r="21" spans="1:56" ht="15" customHeight="1" thickBot="1" x14ac:dyDescent="0.3">
      <c r="B21" s="40" t="s">
        <v>47</v>
      </c>
      <c r="C21" s="81" t="s">
        <v>76</v>
      </c>
      <c r="D21" s="28"/>
      <c r="E21" s="42">
        <f>IF(C21=3,3,4)</f>
        <v>4</v>
      </c>
      <c r="F21" s="34" t="str">
        <f>IF(C21="","La note globale du Chapitre II n'a pas été renseignée (onglet Recap - Cellule C9)","")</f>
        <v/>
      </c>
      <c r="J21" s="37"/>
      <c r="K21" s="64"/>
      <c r="L21" s="218" t="s">
        <v>51</v>
      </c>
      <c r="M21" s="219"/>
      <c r="N21" s="219"/>
      <c r="O21" s="219"/>
      <c r="P21" s="219"/>
      <c r="Q21" s="219"/>
      <c r="R21" s="219"/>
      <c r="S21" s="219"/>
      <c r="T21" s="219"/>
      <c r="U21" s="219"/>
      <c r="V21" s="219"/>
      <c r="W21" s="219"/>
      <c r="X21" s="220"/>
      <c r="Z21" s="218" t="s">
        <v>52</v>
      </c>
      <c r="AA21" s="219"/>
      <c r="AB21" s="219"/>
      <c r="AC21" s="219"/>
      <c r="AD21" s="219"/>
      <c r="AE21" s="219"/>
      <c r="AF21" s="219"/>
      <c r="AG21" s="219"/>
      <c r="AH21" s="219"/>
      <c r="AI21" s="219"/>
      <c r="AJ21" s="219"/>
      <c r="AK21" s="219"/>
      <c r="AL21" s="220"/>
      <c r="AN21" s="218" t="s">
        <v>53</v>
      </c>
      <c r="AO21" s="219"/>
      <c r="AP21" s="219"/>
      <c r="AQ21" s="219"/>
      <c r="AR21" s="219"/>
      <c r="AS21" s="219"/>
      <c r="AT21" s="219"/>
      <c r="AU21" s="219"/>
      <c r="AV21" s="219"/>
      <c r="AW21" s="219"/>
      <c r="AX21" s="219"/>
      <c r="AY21" s="219"/>
      <c r="AZ21" s="221"/>
      <c r="BA21" s="82"/>
      <c r="BB21" s="83"/>
      <c r="BC21" s="37"/>
      <c r="BD21" s="48" t="e">
        <f>IF(#REF!="","La note globale de la section 'Guide Technique' n'est pas remplie (onglet Guide Technique - Cellule D22)","")</f>
        <v>#REF!</v>
      </c>
    </row>
    <row r="22" spans="1:56" ht="15" customHeight="1" x14ac:dyDescent="0.2">
      <c r="B22" s="84" t="s">
        <v>54</v>
      </c>
      <c r="C22" s="85" t="s">
        <v>76</v>
      </c>
      <c r="D22" s="28"/>
      <c r="E22" s="42">
        <f>IF(C21=2,2,4)</f>
        <v>4</v>
      </c>
      <c r="F22" s="29"/>
      <c r="J22" s="37"/>
      <c r="K22" s="64"/>
      <c r="L22" s="219"/>
      <c r="M22" s="219"/>
      <c r="N22" s="219"/>
      <c r="O22" s="219"/>
      <c r="P22" s="219"/>
      <c r="Q22" s="219"/>
      <c r="R22" s="219"/>
      <c r="S22" s="219"/>
      <c r="T22" s="219"/>
      <c r="U22" s="219"/>
      <c r="V22" s="219"/>
      <c r="W22" s="219"/>
      <c r="X22" s="220"/>
      <c r="Z22" s="219"/>
      <c r="AA22" s="219"/>
      <c r="AB22" s="219"/>
      <c r="AC22" s="219"/>
      <c r="AD22" s="219"/>
      <c r="AE22" s="219"/>
      <c r="AF22" s="219"/>
      <c r="AG22" s="219"/>
      <c r="AH22" s="219"/>
      <c r="AI22" s="219"/>
      <c r="AJ22" s="219"/>
      <c r="AK22" s="219"/>
      <c r="AL22" s="220"/>
      <c r="AN22" s="219"/>
      <c r="AO22" s="219"/>
      <c r="AP22" s="219"/>
      <c r="AQ22" s="219"/>
      <c r="AR22" s="219"/>
      <c r="AS22" s="219"/>
      <c r="AT22" s="219"/>
      <c r="AU22" s="219"/>
      <c r="AV22" s="219"/>
      <c r="AW22" s="219"/>
      <c r="AX22" s="219"/>
      <c r="AY22" s="219"/>
      <c r="AZ22" s="221"/>
      <c r="BA22" s="82"/>
      <c r="BB22" s="83"/>
      <c r="BC22" s="37"/>
      <c r="BD22" s="48"/>
    </row>
    <row r="23" spans="1:56" ht="15" customHeight="1" x14ac:dyDescent="0.2">
      <c r="B23" s="86" t="s">
        <v>55</v>
      </c>
      <c r="C23" s="87" t="s">
        <v>76</v>
      </c>
      <c r="D23" s="28"/>
      <c r="E23" s="42">
        <f>IF(C21=1,1,4)</f>
        <v>4</v>
      </c>
      <c r="F23" s="29"/>
      <c r="J23" s="37"/>
      <c r="K23" s="64"/>
      <c r="L23" s="219"/>
      <c r="M23" s="219"/>
      <c r="N23" s="219"/>
      <c r="O23" s="219"/>
      <c r="P23" s="219"/>
      <c r="Q23" s="219"/>
      <c r="R23" s="219"/>
      <c r="S23" s="219"/>
      <c r="T23" s="219"/>
      <c r="U23" s="219"/>
      <c r="V23" s="219"/>
      <c r="W23" s="219"/>
      <c r="X23" s="220"/>
      <c r="Z23" s="219"/>
      <c r="AA23" s="219"/>
      <c r="AB23" s="219"/>
      <c r="AC23" s="219"/>
      <c r="AD23" s="219"/>
      <c r="AE23" s="219"/>
      <c r="AF23" s="219"/>
      <c r="AG23" s="219"/>
      <c r="AH23" s="219"/>
      <c r="AI23" s="219"/>
      <c r="AJ23" s="219"/>
      <c r="AK23" s="219"/>
      <c r="AL23" s="220"/>
      <c r="AN23" s="219"/>
      <c r="AO23" s="219"/>
      <c r="AP23" s="219"/>
      <c r="AQ23" s="219"/>
      <c r="AR23" s="219"/>
      <c r="AS23" s="219"/>
      <c r="AT23" s="219"/>
      <c r="AU23" s="219"/>
      <c r="AV23" s="219"/>
      <c r="AW23" s="219"/>
      <c r="AX23" s="219"/>
      <c r="AY23" s="219"/>
      <c r="AZ23" s="221"/>
      <c r="BA23" s="82"/>
      <c r="BB23" s="83"/>
      <c r="BC23" s="37"/>
      <c r="BD23" s="48" t="e">
        <f>IF(#REF!="","La note globale de la section 'Epreuves contre-la-montre' n'est pas remplie (onglet clm - Cellule D42)","")</f>
        <v>#REF!</v>
      </c>
    </row>
    <row r="24" spans="1:56" ht="15" customHeight="1" x14ac:dyDescent="0.25">
      <c r="B24" s="56" t="s">
        <v>56</v>
      </c>
      <c r="C24" s="50" t="s">
        <v>76</v>
      </c>
      <c r="D24" s="28"/>
      <c r="E24"/>
      <c r="G24" s="10"/>
      <c r="J24" s="37"/>
      <c r="K24" s="64"/>
      <c r="L24" s="219"/>
      <c r="M24" s="219"/>
      <c r="N24" s="219"/>
      <c r="O24" s="219"/>
      <c r="P24" s="219"/>
      <c r="Q24" s="219"/>
      <c r="R24" s="219"/>
      <c r="S24" s="219"/>
      <c r="T24" s="219"/>
      <c r="U24" s="219"/>
      <c r="V24" s="219"/>
      <c r="W24" s="219"/>
      <c r="X24" s="220"/>
      <c r="Z24" s="219"/>
      <c r="AA24" s="219"/>
      <c r="AB24" s="219"/>
      <c r="AC24" s="219"/>
      <c r="AD24" s="219"/>
      <c r="AE24" s="219"/>
      <c r="AF24" s="219"/>
      <c r="AG24" s="219"/>
      <c r="AH24" s="219"/>
      <c r="AI24" s="219"/>
      <c r="AJ24" s="219"/>
      <c r="AK24" s="219"/>
      <c r="AL24" s="220"/>
      <c r="AN24" s="219"/>
      <c r="AO24" s="219"/>
      <c r="AP24" s="219"/>
      <c r="AQ24" s="219"/>
      <c r="AR24" s="219"/>
      <c r="AS24" s="219"/>
      <c r="AT24" s="219"/>
      <c r="AU24" s="219"/>
      <c r="AV24" s="219"/>
      <c r="AW24" s="219"/>
      <c r="AX24" s="219"/>
      <c r="AY24" s="219"/>
      <c r="AZ24" s="221"/>
      <c r="BA24" s="82"/>
      <c r="BB24" s="83"/>
      <c r="BC24" s="37"/>
      <c r="BD24" s="48" t="e">
        <f>IF(#REF!="","La note globale de la section 'Sécurité du parcours' n'est pas remplie (onglet Securite - Cellule D35)","")</f>
        <v>#REF!</v>
      </c>
    </row>
    <row r="25" spans="1:56" ht="15" customHeight="1" x14ac:dyDescent="0.2">
      <c r="B25" s="56" t="s">
        <v>57</v>
      </c>
      <c r="C25" s="50" t="s">
        <v>76</v>
      </c>
      <c r="D25" s="28"/>
      <c r="E25" s="63"/>
      <c r="F25" s="26"/>
      <c r="J25" s="37"/>
      <c r="K25" s="64"/>
      <c r="L25" s="219"/>
      <c r="M25" s="219"/>
      <c r="N25" s="219"/>
      <c r="O25" s="219"/>
      <c r="P25" s="219"/>
      <c r="Q25" s="219"/>
      <c r="R25" s="219"/>
      <c r="S25" s="219"/>
      <c r="T25" s="219"/>
      <c r="U25" s="219"/>
      <c r="V25" s="219"/>
      <c r="W25" s="219"/>
      <c r="X25" s="220"/>
      <c r="Z25" s="219"/>
      <c r="AA25" s="219"/>
      <c r="AB25" s="219"/>
      <c r="AC25" s="219"/>
      <c r="AD25" s="219"/>
      <c r="AE25" s="219"/>
      <c r="AF25" s="219"/>
      <c r="AG25" s="219"/>
      <c r="AH25" s="219"/>
      <c r="AI25" s="219"/>
      <c r="AJ25" s="219"/>
      <c r="AK25" s="219"/>
      <c r="AL25" s="220"/>
      <c r="AN25" s="219"/>
      <c r="AO25" s="219"/>
      <c r="AP25" s="219"/>
      <c r="AQ25" s="219"/>
      <c r="AR25" s="219"/>
      <c r="AS25" s="219"/>
      <c r="AT25" s="219"/>
      <c r="AU25" s="219"/>
      <c r="AV25" s="219"/>
      <c r="AW25" s="219"/>
      <c r="AX25" s="219"/>
      <c r="AY25" s="219"/>
      <c r="AZ25" s="221"/>
      <c r="BA25" s="82"/>
      <c r="BB25" s="83"/>
      <c r="BC25" s="37"/>
      <c r="BD25" s="48" t="e">
        <f>IF(#REF!="","La note globale de la section 'Service médical' n'est pas remplie (onglet Medical - Cellule D48)","")</f>
        <v>#REF!</v>
      </c>
    </row>
    <row r="26" spans="1:56" ht="15" customHeight="1" thickBot="1" x14ac:dyDescent="0.25">
      <c r="B26" s="88" t="s">
        <v>58</v>
      </c>
      <c r="C26" s="89" t="s">
        <v>76</v>
      </c>
      <c r="D26" s="28"/>
      <c r="E26" s="63"/>
      <c r="F26" s="26"/>
      <c r="J26" s="37"/>
      <c r="K26" s="64"/>
      <c r="L26" s="219"/>
      <c r="M26" s="219"/>
      <c r="N26" s="219"/>
      <c r="O26" s="219"/>
      <c r="P26" s="219"/>
      <c r="Q26" s="219"/>
      <c r="R26" s="219"/>
      <c r="S26" s="219"/>
      <c r="T26" s="219"/>
      <c r="U26" s="219"/>
      <c r="V26" s="219"/>
      <c r="W26" s="219"/>
      <c r="X26" s="220"/>
      <c r="Z26" s="219"/>
      <c r="AA26" s="219"/>
      <c r="AB26" s="219"/>
      <c r="AC26" s="219"/>
      <c r="AD26" s="219"/>
      <c r="AE26" s="219"/>
      <c r="AF26" s="219"/>
      <c r="AG26" s="219"/>
      <c r="AH26" s="219"/>
      <c r="AI26" s="219"/>
      <c r="AJ26" s="219"/>
      <c r="AK26" s="219"/>
      <c r="AL26" s="220"/>
      <c r="AN26" s="219"/>
      <c r="AO26" s="219"/>
      <c r="AP26" s="219"/>
      <c r="AQ26" s="219"/>
      <c r="AR26" s="219"/>
      <c r="AS26" s="219"/>
      <c r="AT26" s="219"/>
      <c r="AU26" s="219"/>
      <c r="AV26" s="219"/>
      <c r="AW26" s="219"/>
      <c r="AX26" s="219"/>
      <c r="AY26" s="219"/>
      <c r="AZ26" s="221"/>
      <c r="BA26" s="82"/>
      <c r="BB26" s="83"/>
      <c r="BC26" s="37"/>
      <c r="BD26" s="48" t="e">
        <f>'[1]1-Informatsioon võistluse kohta'!#REF!</f>
        <v>#REF!</v>
      </c>
    </row>
    <row r="27" spans="1:56" ht="15" customHeight="1" thickBot="1" x14ac:dyDescent="0.25">
      <c r="D27" s="28"/>
      <c r="E27" s="63"/>
      <c r="F27" s="26"/>
      <c r="J27" s="37"/>
      <c r="K27" s="64"/>
      <c r="L27" s="219"/>
      <c r="M27" s="219"/>
      <c r="N27" s="219"/>
      <c r="O27" s="219"/>
      <c r="P27" s="219"/>
      <c r="Q27" s="219"/>
      <c r="R27" s="219"/>
      <c r="S27" s="219"/>
      <c r="T27" s="219"/>
      <c r="U27" s="219"/>
      <c r="V27" s="219"/>
      <c r="W27" s="219"/>
      <c r="X27" s="220"/>
      <c r="Z27" s="219"/>
      <c r="AA27" s="219"/>
      <c r="AB27" s="219"/>
      <c r="AC27" s="219"/>
      <c r="AD27" s="219"/>
      <c r="AE27" s="219"/>
      <c r="AF27" s="219"/>
      <c r="AG27" s="219"/>
      <c r="AH27" s="219"/>
      <c r="AI27" s="219"/>
      <c r="AJ27" s="219"/>
      <c r="AK27" s="219"/>
      <c r="AL27" s="220"/>
      <c r="AN27" s="219"/>
      <c r="AO27" s="219"/>
      <c r="AP27" s="219"/>
      <c r="AQ27" s="219"/>
      <c r="AR27" s="219"/>
      <c r="AS27" s="219"/>
      <c r="AT27" s="219"/>
      <c r="AU27" s="219"/>
      <c r="AV27" s="219"/>
      <c r="AW27" s="219"/>
      <c r="AX27" s="219"/>
      <c r="AY27" s="219"/>
      <c r="AZ27" s="221"/>
      <c r="BA27" s="90"/>
      <c r="BB27" s="83"/>
      <c r="BC27" s="37"/>
      <c r="BD27" s="48" t="e">
        <f>'[1]1-Informatsioon võistluse kohta'!#REF!</f>
        <v>#REF!</v>
      </c>
    </row>
    <row r="28" spans="1:56" ht="15" customHeight="1" thickBot="1" x14ac:dyDescent="0.3">
      <c r="B28" s="40" t="s">
        <v>48</v>
      </c>
      <c r="C28" s="41" t="s">
        <v>76</v>
      </c>
      <c r="D28" s="28"/>
      <c r="E28" s="42">
        <f>IF(C28=3,3,4)</f>
        <v>4</v>
      </c>
      <c r="F28" s="34" t="str">
        <f>IF(C7="","La note globale du Chapitre III n'a pas été renseignée (onglet Recap - Cellule C16)","")</f>
        <v/>
      </c>
      <c r="J28" s="37"/>
      <c r="K28" s="64"/>
      <c r="L28" s="219"/>
      <c r="M28" s="219"/>
      <c r="N28" s="219"/>
      <c r="O28" s="219"/>
      <c r="P28" s="219"/>
      <c r="Q28" s="219"/>
      <c r="R28" s="219"/>
      <c r="S28" s="219"/>
      <c r="T28" s="219"/>
      <c r="U28" s="219"/>
      <c r="V28" s="219"/>
      <c r="W28" s="219"/>
      <c r="X28" s="220"/>
      <c r="Z28" s="219"/>
      <c r="AA28" s="219"/>
      <c r="AB28" s="219"/>
      <c r="AC28" s="219"/>
      <c r="AD28" s="219"/>
      <c r="AE28" s="219"/>
      <c r="AF28" s="219"/>
      <c r="AG28" s="219"/>
      <c r="AH28" s="219"/>
      <c r="AI28" s="219"/>
      <c r="AJ28" s="219"/>
      <c r="AK28" s="219"/>
      <c r="AL28" s="220"/>
      <c r="AN28" s="219"/>
      <c r="AO28" s="219"/>
      <c r="AP28" s="219"/>
      <c r="AQ28" s="219"/>
      <c r="AR28" s="219"/>
      <c r="AS28" s="219"/>
      <c r="AT28" s="219"/>
      <c r="AU28" s="219"/>
      <c r="AV28" s="219"/>
      <c r="AW28" s="219"/>
      <c r="AX28" s="219"/>
      <c r="AY28" s="219"/>
      <c r="AZ28" s="221"/>
      <c r="BA28" s="82"/>
      <c r="BB28" s="83"/>
      <c r="BC28" s="37"/>
      <c r="BD28" s="48" t="e">
        <f>'[1]1-Informatsioon võistluse kohta'!#REF!</f>
        <v>#REF!</v>
      </c>
    </row>
    <row r="29" spans="1:56" ht="15" customHeight="1" x14ac:dyDescent="0.2">
      <c r="B29" s="91" t="s">
        <v>59</v>
      </c>
      <c r="C29" s="92" t="s">
        <v>76</v>
      </c>
      <c r="D29" s="93"/>
      <c r="E29" s="42">
        <f>IF(C28=2,2,4)</f>
        <v>4</v>
      </c>
      <c r="F29" s="29"/>
      <c r="J29" s="37"/>
      <c r="K29" s="64"/>
      <c r="L29" s="219"/>
      <c r="M29" s="219"/>
      <c r="N29" s="219"/>
      <c r="O29" s="219"/>
      <c r="P29" s="219"/>
      <c r="Q29" s="219"/>
      <c r="R29" s="219"/>
      <c r="S29" s="219"/>
      <c r="T29" s="219"/>
      <c r="U29" s="219"/>
      <c r="V29" s="219"/>
      <c r="W29" s="219"/>
      <c r="X29" s="220"/>
      <c r="Z29" s="219"/>
      <c r="AA29" s="219"/>
      <c r="AB29" s="219"/>
      <c r="AC29" s="219"/>
      <c r="AD29" s="219"/>
      <c r="AE29" s="219"/>
      <c r="AF29" s="219"/>
      <c r="AG29" s="219"/>
      <c r="AH29" s="219"/>
      <c r="AI29" s="219"/>
      <c r="AJ29" s="219"/>
      <c r="AK29" s="219"/>
      <c r="AL29" s="220"/>
      <c r="AN29" s="219"/>
      <c r="AO29" s="219"/>
      <c r="AP29" s="219"/>
      <c r="AQ29" s="219"/>
      <c r="AR29" s="219"/>
      <c r="AS29" s="219"/>
      <c r="AT29" s="219"/>
      <c r="AU29" s="219"/>
      <c r="AV29" s="219"/>
      <c r="AW29" s="219"/>
      <c r="AX29" s="219"/>
      <c r="AY29" s="219"/>
      <c r="AZ29" s="221"/>
      <c r="BA29" s="82"/>
      <c r="BB29" s="83"/>
      <c r="BC29" s="37"/>
      <c r="BD29" s="48" t="e">
        <f>'[1]1-Informatsioon võistluse kohta'!#REF!</f>
        <v>#REF!</v>
      </c>
    </row>
    <row r="30" spans="1:56" ht="15" customHeight="1" thickBot="1" x14ac:dyDescent="0.25">
      <c r="B30" s="94" t="s">
        <v>60</v>
      </c>
      <c r="C30" s="89" t="s">
        <v>76</v>
      </c>
      <c r="D30" s="28"/>
      <c r="E30" s="42">
        <f>IF(C28=1,1,4)</f>
        <v>4</v>
      </c>
      <c r="F30" s="29"/>
      <c r="J30" s="37"/>
      <c r="K30" s="64"/>
      <c r="L30" s="55"/>
      <c r="M30" s="55"/>
      <c r="N30" s="55"/>
      <c r="O30" s="55"/>
      <c r="P30" s="55"/>
      <c r="Q30" s="55"/>
      <c r="R30" s="55"/>
      <c r="S30" s="55"/>
      <c r="T30" s="55"/>
      <c r="U30" s="55"/>
      <c r="V30" s="55"/>
      <c r="W30" s="55"/>
      <c r="X30" s="55"/>
      <c r="Y30" s="64"/>
      <c r="Z30" s="55"/>
      <c r="AA30" s="55"/>
      <c r="AB30" s="55"/>
      <c r="AC30" s="55"/>
      <c r="AD30" s="55"/>
      <c r="AE30" s="55"/>
      <c r="AF30" s="55"/>
      <c r="AG30" s="55"/>
      <c r="AH30" s="55"/>
      <c r="AI30" s="55"/>
      <c r="AJ30" s="55"/>
      <c r="AK30" s="55"/>
      <c r="AL30" s="95"/>
      <c r="AN30" s="55"/>
      <c r="AO30" s="55"/>
      <c r="AP30" s="55"/>
      <c r="AQ30" s="55"/>
      <c r="AR30" s="55"/>
      <c r="AS30" s="55"/>
      <c r="AT30" s="55"/>
      <c r="AU30" s="55"/>
      <c r="AV30" s="55"/>
      <c r="AW30" s="55"/>
      <c r="AX30" s="55"/>
      <c r="AY30" s="55"/>
      <c r="AZ30" s="55"/>
      <c r="BA30" s="82"/>
      <c r="BB30" s="83"/>
      <c r="BC30" s="37"/>
      <c r="BD30" s="48"/>
    </row>
    <row r="31" spans="1:56" ht="6.75" customHeight="1" thickBot="1" x14ac:dyDescent="0.3">
      <c r="D31" s="53"/>
      <c r="E31"/>
      <c r="J31" s="37"/>
      <c r="K31" s="64"/>
      <c r="L31" s="82"/>
      <c r="M31" s="82"/>
      <c r="N31" s="82"/>
      <c r="O31" s="82"/>
      <c r="P31" s="82"/>
      <c r="Q31" s="82"/>
      <c r="R31" s="82"/>
      <c r="S31" s="82"/>
      <c r="T31" s="82"/>
      <c r="U31" s="82"/>
      <c r="V31" s="82"/>
      <c r="W31" s="82"/>
      <c r="X31" s="55"/>
      <c r="Y31" s="64"/>
      <c r="Z31" s="82"/>
      <c r="AA31" s="82"/>
      <c r="AB31" s="82"/>
      <c r="AC31" s="82"/>
      <c r="AD31" s="82"/>
      <c r="AE31" s="82"/>
      <c r="AF31" s="82"/>
      <c r="AG31" s="82"/>
      <c r="AH31" s="82"/>
      <c r="AI31" s="82"/>
      <c r="AJ31" s="82"/>
      <c r="AK31" s="82"/>
      <c r="AL31" s="95"/>
      <c r="AN31" s="82"/>
      <c r="AO31" s="82"/>
      <c r="AP31" s="82"/>
      <c r="AQ31" s="82"/>
      <c r="AR31" s="82"/>
      <c r="AS31" s="82"/>
      <c r="AT31" s="82"/>
      <c r="AU31" s="82"/>
      <c r="AV31" s="82"/>
      <c r="AW31" s="82"/>
      <c r="AX31" s="82"/>
      <c r="AY31" s="82"/>
      <c r="AZ31" s="82"/>
      <c r="BA31" s="82"/>
      <c r="BB31" s="83"/>
      <c r="BC31" s="37"/>
      <c r="BD31" s="48" t="e">
        <f>'[1]1-Informatsioon võistluse kohta'!#REF!</f>
        <v>#REF!</v>
      </c>
    </row>
    <row r="32" spans="1:56" ht="15" customHeight="1" thickBot="1" x14ac:dyDescent="0.3">
      <c r="D32" s="28"/>
      <c r="E32" s="63"/>
      <c r="F32" s="26"/>
      <c r="J32" s="37"/>
      <c r="K32" s="64"/>
      <c r="L32" s="65">
        <f>+'2-Hinnang võistlusele'!E33</f>
        <v>4</v>
      </c>
      <c r="M32" s="37"/>
      <c r="N32" s="224" t="s">
        <v>61</v>
      </c>
      <c r="O32" s="225"/>
      <c r="P32" s="225"/>
      <c r="Q32" s="225"/>
      <c r="R32" s="225"/>
      <c r="S32" s="225"/>
      <c r="T32" s="225"/>
      <c r="U32" s="225"/>
      <c r="V32" s="225"/>
      <c r="W32" s="225"/>
      <c r="X32" s="96"/>
      <c r="Y32" s="64"/>
      <c r="Z32" s="65">
        <f>+'2-Hinnang võistlusele'!E38</f>
        <v>4</v>
      </c>
      <c r="AB32" s="224" t="s">
        <v>31</v>
      </c>
      <c r="AC32" s="225"/>
      <c r="AD32" s="225"/>
      <c r="AE32" s="225"/>
      <c r="AF32" s="225"/>
      <c r="AG32" s="225"/>
      <c r="AH32" s="225"/>
      <c r="AI32" s="225"/>
      <c r="AJ32" s="225"/>
      <c r="AK32" s="225"/>
      <c r="AL32" s="97"/>
      <c r="AN32" s="65">
        <f>+'2-Hinnang võistlusele'!E43</f>
        <v>4</v>
      </c>
      <c r="AO32" s="226" t="s">
        <v>62</v>
      </c>
      <c r="AP32" s="227"/>
      <c r="AQ32" s="227"/>
      <c r="AR32" s="227"/>
      <c r="AS32" s="227"/>
      <c r="AT32" s="227"/>
      <c r="AU32" s="227"/>
      <c r="AV32" s="227"/>
      <c r="AW32" s="227"/>
      <c r="AX32" s="227"/>
      <c r="AY32" s="227"/>
      <c r="AZ32" s="227"/>
      <c r="BA32" s="1"/>
      <c r="BB32" s="98"/>
      <c r="BC32" s="37"/>
      <c r="BD32" s="48" t="e">
        <f>'[1]1-Informatsioon võistluse kohta'!#REF!</f>
        <v>#REF!</v>
      </c>
    </row>
    <row r="33" spans="1:76" ht="15" customHeight="1" thickBot="1" x14ac:dyDescent="0.3">
      <c r="B33" s="40" t="s">
        <v>61</v>
      </c>
      <c r="C33" s="41" t="s">
        <v>76</v>
      </c>
      <c r="D33" s="28"/>
      <c r="E33" s="42">
        <f>IF(C33=3,3,4)</f>
        <v>4</v>
      </c>
      <c r="F33" s="34" t="str">
        <f>IF(C12="","La note globale du Chapitre III n'a pas été renseignée (onglet Recap - Cellule C16)","")</f>
        <v/>
      </c>
      <c r="J33" s="37"/>
      <c r="K33" s="64"/>
      <c r="L33" s="65">
        <f>+'2-Hinnang võistlusele'!E34</f>
        <v>4</v>
      </c>
      <c r="N33" s="216"/>
      <c r="O33" s="196"/>
      <c r="P33" s="196"/>
      <c r="Q33" s="196"/>
      <c r="R33" s="196"/>
      <c r="S33" s="196"/>
      <c r="T33" s="196"/>
      <c r="U33" s="196"/>
      <c r="V33" s="196"/>
      <c r="W33" s="196"/>
      <c r="X33" s="196"/>
      <c r="Y33" s="64"/>
      <c r="Z33" s="69">
        <f>+'2-Hinnang võistlusele'!E39</f>
        <v>4</v>
      </c>
      <c r="AB33" s="216"/>
      <c r="AC33" s="196"/>
      <c r="AD33" s="196"/>
      <c r="AE33" s="196"/>
      <c r="AF33" s="196"/>
      <c r="AG33" s="196"/>
      <c r="AH33" s="196"/>
      <c r="AI33" s="196"/>
      <c r="AJ33" s="196"/>
      <c r="AK33" s="196"/>
      <c r="AL33" s="217"/>
      <c r="AN33" s="70">
        <f>+'2-Hinnang võistlusele'!E44</f>
        <v>4</v>
      </c>
      <c r="AP33" s="99"/>
      <c r="AQ33" s="99"/>
      <c r="AR33" s="99"/>
      <c r="AS33" s="99"/>
      <c r="AT33" s="99"/>
      <c r="AU33" s="99"/>
      <c r="AV33" s="99"/>
      <c r="AW33" s="99"/>
      <c r="AX33" s="99"/>
      <c r="AY33" s="99"/>
      <c r="AZ33" s="99"/>
      <c r="BA33" s="71"/>
      <c r="BB33" s="100"/>
      <c r="BC33" s="37"/>
      <c r="BD33" s="48" t="e">
        <f>'[1]1-Informatsioon võistluse kohta'!#REF!</f>
        <v>#REF!</v>
      </c>
    </row>
    <row r="34" spans="1:76" ht="15" customHeight="1" thickBot="1" x14ac:dyDescent="0.25">
      <c r="B34" s="91" t="s">
        <v>63</v>
      </c>
      <c r="C34" s="92" t="s">
        <v>76</v>
      </c>
      <c r="D34" s="28"/>
      <c r="E34" s="42">
        <f>IF(C33=2,2,4)</f>
        <v>4</v>
      </c>
      <c r="F34" s="29"/>
      <c r="J34" s="37"/>
      <c r="K34" s="64"/>
      <c r="L34" s="77">
        <f>+'2-Hinnang võistlusele'!E35</f>
        <v>4</v>
      </c>
      <c r="N34" s="196"/>
      <c r="O34" s="196"/>
      <c r="P34" s="196"/>
      <c r="Q34" s="196"/>
      <c r="R34" s="196"/>
      <c r="S34" s="196"/>
      <c r="T34" s="196"/>
      <c r="U34" s="196"/>
      <c r="V34" s="196"/>
      <c r="W34" s="196"/>
      <c r="X34" s="196"/>
      <c r="Y34" s="64"/>
      <c r="Z34" s="76">
        <f>+'2-Hinnang võistlusele'!E40</f>
        <v>4</v>
      </c>
      <c r="AB34" s="196"/>
      <c r="AC34" s="196"/>
      <c r="AD34" s="196"/>
      <c r="AE34" s="196"/>
      <c r="AF34" s="196"/>
      <c r="AG34" s="196"/>
      <c r="AH34" s="196"/>
      <c r="AI34" s="196"/>
      <c r="AJ34" s="196"/>
      <c r="AK34" s="196"/>
      <c r="AL34" s="217"/>
      <c r="AN34" s="77">
        <f>+'2-Hinnang võistlusele'!E45</f>
        <v>0</v>
      </c>
      <c r="AO34" s="101"/>
      <c r="AP34" s="101"/>
      <c r="AQ34" s="101"/>
      <c r="AR34" s="101"/>
      <c r="AS34" s="101"/>
      <c r="AT34" s="101"/>
      <c r="AU34" s="101"/>
      <c r="AV34" s="101"/>
      <c r="AW34" s="101"/>
      <c r="AX34" s="101"/>
      <c r="AY34" s="101"/>
      <c r="AZ34" s="101"/>
      <c r="BA34" s="71"/>
      <c r="BB34" s="100"/>
      <c r="BC34" s="37"/>
      <c r="BD34" s="48" t="e">
        <f>'[1]1-Informatsioon võistluse kohta'!#REF!</f>
        <v>#REF!</v>
      </c>
    </row>
    <row r="35" spans="1:76" ht="15" customHeight="1" x14ac:dyDescent="0.2">
      <c r="B35" s="86" t="s">
        <v>64</v>
      </c>
      <c r="C35" s="50" t="s">
        <v>76</v>
      </c>
      <c r="D35" s="28"/>
      <c r="E35" s="42">
        <f>IF(C33=1,1,4)</f>
        <v>4</v>
      </c>
      <c r="F35" s="29"/>
      <c r="J35" s="37"/>
      <c r="K35" s="64"/>
      <c r="X35" s="66"/>
      <c r="AL35" s="66"/>
      <c r="AN35" s="101"/>
      <c r="AZ35" s="101"/>
      <c r="BB35" s="80"/>
      <c r="BC35" s="37"/>
      <c r="BD35" s="48" t="e">
        <f>'[1]1-Informatsioon võistluse kohta'!#REF!</f>
        <v>#REF!</v>
      </c>
    </row>
    <row r="36" spans="1:76" ht="15" customHeight="1" thickBot="1" x14ac:dyDescent="0.3">
      <c r="A36" s="10"/>
      <c r="B36" s="102" t="s">
        <v>65</v>
      </c>
      <c r="C36" s="103" t="s">
        <v>76</v>
      </c>
      <c r="D36" s="28"/>
      <c r="E36" s="63"/>
      <c r="F36" s="26"/>
      <c r="J36" s="37"/>
      <c r="K36" s="64"/>
      <c r="L36" s="218" t="s">
        <v>66</v>
      </c>
      <c r="M36" s="219"/>
      <c r="N36" s="219"/>
      <c r="O36" s="219"/>
      <c r="P36" s="219"/>
      <c r="Q36" s="219"/>
      <c r="R36" s="219"/>
      <c r="S36" s="219"/>
      <c r="T36" s="219"/>
      <c r="U36" s="219"/>
      <c r="V36" s="219"/>
      <c r="W36" s="219"/>
      <c r="X36" s="220"/>
      <c r="Z36" s="218" t="s">
        <v>67</v>
      </c>
      <c r="AA36" s="219"/>
      <c r="AB36" s="219"/>
      <c r="AC36" s="219"/>
      <c r="AD36" s="219"/>
      <c r="AE36" s="219"/>
      <c r="AF36" s="219"/>
      <c r="AG36" s="219"/>
      <c r="AH36" s="219"/>
      <c r="AI36" s="219"/>
      <c r="AJ36" s="219"/>
      <c r="AK36" s="219"/>
      <c r="AL36" s="220"/>
      <c r="AN36" s="228" t="s">
        <v>68</v>
      </c>
      <c r="AO36" s="229"/>
      <c r="AP36" s="229"/>
      <c r="AQ36" s="229"/>
      <c r="AR36" s="229"/>
      <c r="AS36" s="229"/>
      <c r="AT36" s="229"/>
      <c r="AU36" s="229"/>
      <c r="AV36" s="229"/>
      <c r="AW36" s="229"/>
      <c r="AX36" s="229"/>
      <c r="AY36" s="229"/>
      <c r="AZ36" s="229"/>
      <c r="BA36" s="82"/>
      <c r="BB36" s="83"/>
      <c r="BC36" s="37"/>
      <c r="BD36" s="48" t="e">
        <f>'[1]1-Informatsioon võistluse kohta'!#REF!</f>
        <v>#REF!</v>
      </c>
    </row>
    <row r="37" spans="1:76" ht="15" customHeight="1" thickBot="1" x14ac:dyDescent="0.3">
      <c r="B37" s="78"/>
      <c r="C37" s="79"/>
      <c r="D37" s="53"/>
      <c r="E37"/>
      <c r="J37" s="37"/>
      <c r="K37" s="64"/>
      <c r="L37" s="219"/>
      <c r="M37" s="219"/>
      <c r="N37" s="219"/>
      <c r="O37" s="219"/>
      <c r="P37" s="219"/>
      <c r="Q37" s="219"/>
      <c r="R37" s="219"/>
      <c r="S37" s="219"/>
      <c r="T37" s="219"/>
      <c r="U37" s="219"/>
      <c r="V37" s="219"/>
      <c r="W37" s="219"/>
      <c r="X37" s="220"/>
      <c r="Z37" s="219"/>
      <c r="AA37" s="219"/>
      <c r="AB37" s="219"/>
      <c r="AC37" s="219"/>
      <c r="AD37" s="219"/>
      <c r="AE37" s="219"/>
      <c r="AF37" s="219"/>
      <c r="AG37" s="219"/>
      <c r="AH37" s="219"/>
      <c r="AI37" s="219"/>
      <c r="AJ37" s="219"/>
      <c r="AK37" s="219"/>
      <c r="AL37" s="220"/>
      <c r="AN37" s="229"/>
      <c r="AO37" s="229"/>
      <c r="AP37" s="229"/>
      <c r="AQ37" s="229"/>
      <c r="AR37" s="229"/>
      <c r="AS37" s="229"/>
      <c r="AT37" s="229"/>
      <c r="AU37" s="229"/>
      <c r="AV37" s="229"/>
      <c r="AW37" s="229"/>
      <c r="AX37" s="229"/>
      <c r="AY37" s="229"/>
      <c r="AZ37" s="229"/>
      <c r="BA37" s="82"/>
      <c r="BB37" s="83"/>
      <c r="BC37" s="37"/>
      <c r="BD37" s="48" t="e">
        <f>'[1]1-Informatsioon võistluse kohta'!#REF!</f>
        <v>#REF!</v>
      </c>
    </row>
    <row r="38" spans="1:76" ht="15" customHeight="1" thickBot="1" x14ac:dyDescent="0.3">
      <c r="B38" s="40" t="s">
        <v>69</v>
      </c>
      <c r="C38" s="41" t="s">
        <v>76</v>
      </c>
      <c r="D38" s="57"/>
      <c r="E38" s="42">
        <f>IF(C38=3,3,4)</f>
        <v>4</v>
      </c>
      <c r="F38" s="34" t="str">
        <f t="shared" ref="F38:F39" si="0">IF(C38="","La note globale du Chapitre V n'a pas été renseignée (onglet Recap - Cellule C35)","")</f>
        <v/>
      </c>
      <c r="J38" s="37"/>
      <c r="K38" s="64"/>
      <c r="L38" s="219"/>
      <c r="M38" s="219"/>
      <c r="N38" s="219"/>
      <c r="O38" s="219"/>
      <c r="P38" s="219"/>
      <c r="Q38" s="219"/>
      <c r="R38" s="219"/>
      <c r="S38" s="219"/>
      <c r="T38" s="219"/>
      <c r="U38" s="219"/>
      <c r="V38" s="219"/>
      <c r="W38" s="219"/>
      <c r="X38" s="220"/>
      <c r="Z38" s="219"/>
      <c r="AA38" s="219"/>
      <c r="AB38" s="219"/>
      <c r="AC38" s="219"/>
      <c r="AD38" s="219"/>
      <c r="AE38" s="219"/>
      <c r="AF38" s="219"/>
      <c r="AG38" s="219"/>
      <c r="AH38" s="219"/>
      <c r="AI38" s="219"/>
      <c r="AJ38" s="219"/>
      <c r="AK38" s="219"/>
      <c r="AL38" s="220"/>
      <c r="AN38" s="229"/>
      <c r="AO38" s="229"/>
      <c r="AP38" s="229"/>
      <c r="AQ38" s="229"/>
      <c r="AR38" s="229"/>
      <c r="AS38" s="229"/>
      <c r="AT38" s="229"/>
      <c r="AU38" s="229"/>
      <c r="AV38" s="229"/>
      <c r="AW38" s="229"/>
      <c r="AX38" s="229"/>
      <c r="AY38" s="229"/>
      <c r="AZ38" s="229"/>
      <c r="BA38" s="82"/>
      <c r="BB38" s="83"/>
      <c r="BC38" s="37"/>
      <c r="BD38" s="48" t="e">
        <f>'[1]1-Informatsioon võistluse kohta'!#REF!</f>
        <v>#REF!</v>
      </c>
    </row>
    <row r="39" spans="1:76" ht="15" customHeight="1" x14ac:dyDescent="0.2">
      <c r="B39" s="104" t="s">
        <v>70</v>
      </c>
      <c r="C39" s="105" t="s">
        <v>76</v>
      </c>
      <c r="D39" s="28"/>
      <c r="E39" s="42">
        <f>IF(C38=2,2,4)</f>
        <v>4</v>
      </c>
      <c r="F39" s="34" t="str">
        <f t="shared" si="0"/>
        <v/>
      </c>
      <c r="G39" s="106"/>
      <c r="J39" s="37"/>
      <c r="K39" s="64"/>
      <c r="L39" s="219"/>
      <c r="M39" s="219"/>
      <c r="N39" s="219"/>
      <c r="O39" s="219"/>
      <c r="P39" s="219"/>
      <c r="Q39" s="219"/>
      <c r="R39" s="219"/>
      <c r="S39" s="219"/>
      <c r="T39" s="219"/>
      <c r="U39" s="219"/>
      <c r="V39" s="219"/>
      <c r="W39" s="219"/>
      <c r="X39" s="220"/>
      <c r="Z39" s="219"/>
      <c r="AA39" s="219"/>
      <c r="AB39" s="219"/>
      <c r="AC39" s="219"/>
      <c r="AD39" s="219"/>
      <c r="AE39" s="219"/>
      <c r="AF39" s="219"/>
      <c r="AG39" s="219"/>
      <c r="AH39" s="219"/>
      <c r="AI39" s="219"/>
      <c r="AJ39" s="219"/>
      <c r="AK39" s="219"/>
      <c r="AL39" s="220"/>
      <c r="AN39" s="229"/>
      <c r="AO39" s="229"/>
      <c r="AP39" s="229"/>
      <c r="AQ39" s="229"/>
      <c r="AR39" s="229"/>
      <c r="AS39" s="229"/>
      <c r="AT39" s="229"/>
      <c r="AU39" s="229"/>
      <c r="AV39" s="229"/>
      <c r="AW39" s="229"/>
      <c r="AX39" s="229"/>
      <c r="AY39" s="229"/>
      <c r="AZ39" s="229"/>
      <c r="BA39" s="82"/>
      <c r="BB39" s="83"/>
      <c r="BC39" s="37"/>
      <c r="BD39" s="48">
        <f>'[1]2-Hinnang võistlusele'!F3</f>
        <v>0</v>
      </c>
    </row>
    <row r="40" spans="1:76" ht="15" customHeight="1" thickBot="1" x14ac:dyDescent="0.3">
      <c r="A40" s="10"/>
      <c r="B40" s="107" t="s">
        <v>71</v>
      </c>
      <c r="C40" s="108" t="s">
        <v>76</v>
      </c>
      <c r="D40" s="28"/>
      <c r="E40" s="42">
        <f>IF(C38=1,1,4)</f>
        <v>4</v>
      </c>
      <c r="F40" s="29"/>
      <c r="G40" s="10"/>
      <c r="J40" s="37"/>
      <c r="K40" s="64"/>
      <c r="L40" s="219"/>
      <c r="M40" s="219"/>
      <c r="N40" s="219"/>
      <c r="O40" s="219"/>
      <c r="P40" s="219"/>
      <c r="Q40" s="219"/>
      <c r="R40" s="219"/>
      <c r="S40" s="219"/>
      <c r="T40" s="219"/>
      <c r="U40" s="219"/>
      <c r="V40" s="219"/>
      <c r="W40" s="219"/>
      <c r="X40" s="220"/>
      <c r="Z40" s="219"/>
      <c r="AA40" s="219"/>
      <c r="AB40" s="219"/>
      <c r="AC40" s="219"/>
      <c r="AD40" s="219"/>
      <c r="AE40" s="219"/>
      <c r="AF40" s="219"/>
      <c r="AG40" s="219"/>
      <c r="AH40" s="219"/>
      <c r="AI40" s="219"/>
      <c r="AJ40" s="219"/>
      <c r="AK40" s="219"/>
      <c r="AL40" s="220"/>
      <c r="AN40" s="229"/>
      <c r="AO40" s="229"/>
      <c r="AP40" s="229"/>
      <c r="AQ40" s="229"/>
      <c r="AR40" s="229"/>
      <c r="AS40" s="229"/>
      <c r="AT40" s="229"/>
      <c r="AU40" s="229"/>
      <c r="AV40" s="229"/>
      <c r="AW40" s="229"/>
      <c r="AX40" s="229"/>
      <c r="AY40" s="229"/>
      <c r="AZ40" s="229"/>
      <c r="BA40" s="82"/>
      <c r="BB40" s="83"/>
      <c r="BC40" s="37"/>
      <c r="BD40" s="48" t="str">
        <f>'[1]2-Hinnang võistlusele'!F21</f>
        <v/>
      </c>
    </row>
    <row r="41" spans="1:76" ht="15" customHeight="1" thickBot="1" x14ac:dyDescent="0.3">
      <c r="B41" s="109"/>
      <c r="C41" s="35"/>
      <c r="D41" s="28"/>
      <c r="E41"/>
      <c r="G41" s="10"/>
      <c r="J41" s="37"/>
      <c r="K41" s="64"/>
      <c r="L41" s="219"/>
      <c r="M41" s="219"/>
      <c r="N41" s="219"/>
      <c r="O41" s="219"/>
      <c r="P41" s="219"/>
      <c r="Q41" s="219"/>
      <c r="R41" s="219"/>
      <c r="S41" s="219"/>
      <c r="T41" s="219"/>
      <c r="U41" s="219"/>
      <c r="V41" s="219"/>
      <c r="W41" s="219"/>
      <c r="X41" s="220"/>
      <c r="Z41" s="219"/>
      <c r="AA41" s="219"/>
      <c r="AB41" s="219"/>
      <c r="AC41" s="219"/>
      <c r="AD41" s="219"/>
      <c r="AE41" s="219"/>
      <c r="AF41" s="219"/>
      <c r="AG41" s="219"/>
      <c r="AH41" s="219"/>
      <c r="AI41" s="219"/>
      <c r="AJ41" s="219"/>
      <c r="AK41" s="219"/>
      <c r="AL41" s="220"/>
      <c r="AN41" s="229"/>
      <c r="AO41" s="229"/>
      <c r="AP41" s="229"/>
      <c r="AQ41" s="229"/>
      <c r="AR41" s="229"/>
      <c r="AS41" s="229"/>
      <c r="AT41" s="229"/>
      <c r="AU41" s="229"/>
      <c r="AV41" s="229"/>
      <c r="AW41" s="229"/>
      <c r="AX41" s="229"/>
      <c r="AY41" s="229"/>
      <c r="AZ41" s="229"/>
      <c r="BA41" s="82"/>
      <c r="BB41" s="83"/>
      <c r="BC41" s="37"/>
      <c r="BD41" s="48" t="e">
        <f>'[1]2-Hinnang võistlusele'!#REF!</f>
        <v>#REF!</v>
      </c>
    </row>
    <row r="42" spans="1:76" ht="15" customHeight="1" thickBot="1" x14ac:dyDescent="0.3">
      <c r="B42" s="110" t="s">
        <v>72</v>
      </c>
      <c r="C42" s="41" t="s">
        <v>76</v>
      </c>
      <c r="D42" s="28"/>
      <c r="E42" s="42">
        <f>IF(C42=3,3,4)</f>
        <v>4</v>
      </c>
      <c r="F42" s="34" t="str">
        <f>IF(C42="","La note globale du rapport n'a pas été renseignée (onglet Recap - Cellule C45)","")</f>
        <v/>
      </c>
      <c r="G42" s="10"/>
      <c r="J42" s="37"/>
      <c r="K42" s="64"/>
      <c r="L42" s="55"/>
      <c r="M42" s="55"/>
      <c r="N42" s="55"/>
      <c r="O42" s="55"/>
      <c r="P42" s="55"/>
      <c r="Q42" s="55"/>
      <c r="R42" s="55"/>
      <c r="S42" s="55"/>
      <c r="T42" s="55"/>
      <c r="U42" s="55"/>
      <c r="V42" s="55"/>
      <c r="W42" s="55"/>
      <c r="X42" s="55"/>
      <c r="Z42" s="55"/>
      <c r="AA42" s="55"/>
      <c r="AB42" s="55"/>
      <c r="AC42" s="55"/>
      <c r="AD42" s="55"/>
      <c r="AE42" s="55"/>
      <c r="AF42" s="55"/>
      <c r="AG42" s="55"/>
      <c r="AH42" s="55"/>
      <c r="AI42" s="55"/>
      <c r="AJ42" s="55"/>
      <c r="AK42" s="55"/>
      <c r="AL42" s="55"/>
      <c r="AN42" s="55"/>
      <c r="AO42" s="55"/>
      <c r="AP42" s="55"/>
      <c r="AQ42" s="55"/>
      <c r="AR42" s="55"/>
      <c r="AS42" s="55"/>
      <c r="AT42" s="55"/>
      <c r="AU42" s="55"/>
      <c r="AV42" s="55"/>
      <c r="AW42" s="55"/>
      <c r="AX42" s="55"/>
      <c r="AY42" s="55"/>
      <c r="AZ42" s="55"/>
      <c r="BA42" s="82"/>
      <c r="BB42" s="111"/>
      <c r="BC42" s="37"/>
      <c r="BD42" s="48" t="str">
        <f>'[1]2-Hinnang võistlusele'!F38</f>
        <v/>
      </c>
    </row>
    <row r="43" spans="1:76" ht="15" customHeight="1" thickBot="1" x14ac:dyDescent="0.3">
      <c r="A43" s="10"/>
      <c r="B43" s="222"/>
      <c r="C43" s="223"/>
      <c r="D43" s="28"/>
      <c r="E43" s="42">
        <f>IF(C42=2,2,4)</f>
        <v>4</v>
      </c>
      <c r="F43" s="29"/>
      <c r="J43" s="37"/>
      <c r="K43" s="112"/>
      <c r="L43" s="113"/>
      <c r="M43" s="113"/>
      <c r="N43" s="113"/>
      <c r="O43" s="113"/>
      <c r="P43" s="113"/>
      <c r="Q43" s="113"/>
      <c r="R43" s="113"/>
      <c r="S43" s="113"/>
      <c r="T43" s="113"/>
      <c r="U43" s="113"/>
      <c r="V43" s="113"/>
      <c r="W43" s="113"/>
      <c r="X43" s="114"/>
      <c r="Y43" s="109"/>
      <c r="Z43" s="113"/>
      <c r="AA43" s="113"/>
      <c r="AB43" s="113"/>
      <c r="AC43" s="113"/>
      <c r="AD43" s="113"/>
      <c r="AE43" s="113"/>
      <c r="AF43" s="113"/>
      <c r="AG43" s="113"/>
      <c r="AH43" s="113"/>
      <c r="AI43" s="113"/>
      <c r="AJ43" s="113"/>
      <c r="AK43" s="113"/>
      <c r="AL43" s="113"/>
      <c r="AM43" s="112"/>
      <c r="AN43" s="114"/>
      <c r="AO43" s="114"/>
      <c r="AP43" s="114"/>
      <c r="AQ43" s="114"/>
      <c r="AR43" s="114"/>
      <c r="AS43" s="114"/>
      <c r="AT43" s="114"/>
      <c r="AU43" s="114"/>
      <c r="AV43" s="114"/>
      <c r="AW43" s="114"/>
      <c r="AX43" s="114"/>
      <c r="AY43" s="114"/>
      <c r="AZ43" s="114"/>
      <c r="BA43" s="115"/>
      <c r="BB43" s="116"/>
      <c r="BC43" s="37"/>
      <c r="BD43" s="48">
        <f>'[1]2-Hinnang võistlusele'!E46</f>
        <v>0</v>
      </c>
    </row>
    <row r="44" spans="1:76" ht="15" customHeight="1" x14ac:dyDescent="0.25">
      <c r="A44" s="10"/>
      <c r="C44" s="35"/>
      <c r="D44" s="53"/>
      <c r="E44" s="42">
        <f>IF(C42=1,1,4)</f>
        <v>4</v>
      </c>
      <c r="F44" s="26"/>
      <c r="J44" s="30"/>
      <c r="L44" s="55"/>
      <c r="M44" s="55"/>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37"/>
      <c r="BD44" s="48"/>
    </row>
    <row r="45" spans="1:76" ht="15" customHeight="1" thickBot="1" x14ac:dyDescent="0.3">
      <c r="A45" s="10"/>
      <c r="C45" s="35"/>
      <c r="D45" s="53"/>
      <c r="E45" s="29"/>
      <c r="BC45" s="117"/>
      <c r="BD45" s="118" t="str">
        <f>'[1]2-Hinnang võistlusele'!F42</f>
        <v/>
      </c>
      <c r="BE45" s="109"/>
      <c r="BF45" s="109"/>
      <c r="BG45" s="109"/>
      <c r="BH45" s="109"/>
      <c r="BI45" s="109"/>
      <c r="BJ45" s="109"/>
      <c r="BK45" s="109"/>
      <c r="BL45" s="109"/>
      <c r="BM45" s="109"/>
      <c r="BN45" s="109"/>
      <c r="BO45" s="109"/>
      <c r="BP45" s="109"/>
      <c r="BQ45" s="109"/>
      <c r="BR45" s="109"/>
      <c r="BS45" s="109"/>
      <c r="BT45" s="109"/>
      <c r="BU45" s="109"/>
      <c r="BV45" s="109"/>
      <c r="BW45" s="109"/>
      <c r="BX45" s="109"/>
    </row>
    <row r="46" spans="1:76" ht="15" customHeight="1" x14ac:dyDescent="0.25">
      <c r="A46" s="10"/>
      <c r="C46" s="119"/>
      <c r="D46" s="29"/>
      <c r="E46" s="29"/>
    </row>
    <row r="47" spans="1:76" ht="15" customHeight="1" x14ac:dyDescent="0.2">
      <c r="C47" s="35"/>
      <c r="D47" s="57"/>
      <c r="E47" s="29"/>
      <c r="F47" s="29"/>
    </row>
    <row r="48" spans="1:76" ht="15" customHeight="1" x14ac:dyDescent="0.25">
      <c r="A48" s="10"/>
      <c r="C48" s="35"/>
      <c r="D48" s="57"/>
      <c r="E48" s="29"/>
      <c r="F48" s="29"/>
      <c r="G48" s="10"/>
    </row>
    <row r="49" spans="2:7" ht="15" customHeight="1" x14ac:dyDescent="0.25">
      <c r="C49" s="35"/>
      <c r="D49" s="57"/>
      <c r="E49" s="29"/>
      <c r="F49" s="29"/>
      <c r="G49" s="10"/>
    </row>
    <row r="50" spans="2:7" ht="15" customHeight="1" x14ac:dyDescent="0.25">
      <c r="B50" s="26"/>
      <c r="C50" s="27"/>
      <c r="D50" s="28"/>
      <c r="E50" s="10"/>
      <c r="F50" s="10"/>
      <c r="G50" s="10"/>
    </row>
    <row r="51" spans="2:7" ht="15" customHeight="1" x14ac:dyDescent="0.25">
      <c r="C51" s="35"/>
      <c r="D51" s="28"/>
      <c r="E51" s="10"/>
      <c r="F51" s="10"/>
      <c r="G51" s="10"/>
    </row>
    <row r="52" spans="2:7" ht="15" customHeight="1" x14ac:dyDescent="0.2">
      <c r="C52" s="35"/>
      <c r="D52" s="53"/>
    </row>
    <row r="53" spans="2:7" ht="21.75" customHeight="1" x14ac:dyDescent="0.25">
      <c r="C53" s="35"/>
      <c r="D53" s="53"/>
      <c r="G53" s="10"/>
    </row>
    <row r="54" spans="2:7" ht="15.75" customHeight="1" x14ac:dyDescent="0.2">
      <c r="C54" s="35"/>
      <c r="D54" s="53"/>
    </row>
    <row r="55" spans="2:7" ht="15.75" customHeight="1" x14ac:dyDescent="0.2">
      <c r="C55" s="35"/>
      <c r="D55" s="53"/>
    </row>
    <row r="56" spans="2:7" ht="15.75" customHeight="1" x14ac:dyDescent="0.2">
      <c r="C56" s="35"/>
      <c r="D56" s="53"/>
    </row>
    <row r="57" spans="2:7" ht="15.75" customHeight="1" x14ac:dyDescent="0.2">
      <c r="C57" s="35"/>
      <c r="D57" s="53"/>
    </row>
    <row r="58" spans="2:7" ht="15" customHeight="1" x14ac:dyDescent="0.2">
      <c r="C58" s="35"/>
      <c r="D58" s="53"/>
      <c r="E58" s="29"/>
      <c r="F58" s="34"/>
    </row>
    <row r="59" spans="2:7" ht="15" customHeight="1" x14ac:dyDescent="0.2">
      <c r="C59" s="35"/>
      <c r="D59" s="53"/>
      <c r="E59" s="29"/>
      <c r="F59" s="29"/>
    </row>
    <row r="60" spans="2:7" ht="15" customHeight="1" x14ac:dyDescent="0.2">
      <c r="C60" s="35"/>
      <c r="D60" s="53"/>
      <c r="E60" s="29"/>
      <c r="F60" s="29"/>
    </row>
    <row r="61" spans="2:7" ht="15.75" customHeight="1" x14ac:dyDescent="0.2">
      <c r="C61" s="35"/>
      <c r="D61" s="53"/>
    </row>
    <row r="62" spans="2:7" ht="15.75" customHeight="1" x14ac:dyDescent="0.2">
      <c r="C62" s="35"/>
      <c r="D62" s="53"/>
    </row>
    <row r="63" spans="2:7" ht="15.75" customHeight="1" x14ac:dyDescent="0.2">
      <c r="C63" s="35"/>
      <c r="D63" s="53"/>
    </row>
    <row r="64" spans="2:7" ht="15.75" customHeight="1" x14ac:dyDescent="0.2">
      <c r="C64" s="35"/>
      <c r="D64" s="53"/>
    </row>
    <row r="65" spans="3:4" ht="15.75" customHeight="1" x14ac:dyDescent="0.2">
      <c r="C65" s="35"/>
      <c r="D65" s="53"/>
    </row>
    <row r="66" spans="3:4" ht="15.75" customHeight="1" x14ac:dyDescent="0.2">
      <c r="C66" s="35"/>
      <c r="D66" s="53"/>
    </row>
    <row r="67" spans="3:4" ht="15.75" customHeight="1" x14ac:dyDescent="0.2">
      <c r="C67" s="35"/>
      <c r="D67" s="53"/>
    </row>
    <row r="68" spans="3:4" ht="15.75" customHeight="1" x14ac:dyDescent="0.2">
      <c r="C68" s="35"/>
      <c r="D68" s="53"/>
    </row>
    <row r="69" spans="3:4" ht="15.75" customHeight="1" x14ac:dyDescent="0.2">
      <c r="C69" s="35"/>
      <c r="D69" s="53"/>
    </row>
    <row r="70" spans="3:4" ht="15.75" customHeight="1" x14ac:dyDescent="0.2">
      <c r="C70" s="35"/>
      <c r="D70" s="53"/>
    </row>
    <row r="71" spans="3:4" ht="15.75" customHeight="1" x14ac:dyDescent="0.2">
      <c r="C71" s="35"/>
      <c r="D71" s="53"/>
    </row>
    <row r="72" spans="3:4" ht="15.75" customHeight="1" x14ac:dyDescent="0.2">
      <c r="C72" s="35"/>
      <c r="D72" s="53"/>
    </row>
    <row r="73" spans="3:4" ht="15.75" customHeight="1" x14ac:dyDescent="0.2">
      <c r="C73" s="35"/>
      <c r="D73" s="53"/>
    </row>
    <row r="74" spans="3:4" ht="15.75" customHeight="1" x14ac:dyDescent="0.2">
      <c r="C74" s="35"/>
      <c r="D74" s="53"/>
    </row>
    <row r="75" spans="3:4" ht="15.75" customHeight="1" x14ac:dyDescent="0.2">
      <c r="C75" s="35"/>
      <c r="D75" s="53"/>
    </row>
    <row r="76" spans="3:4" ht="15.75" customHeight="1" x14ac:dyDescent="0.2">
      <c r="C76" s="35"/>
      <c r="D76" s="53"/>
    </row>
    <row r="77" spans="3:4" ht="15.75" customHeight="1" x14ac:dyDescent="0.2">
      <c r="C77" s="35"/>
      <c r="D77" s="53"/>
    </row>
    <row r="78" spans="3:4" ht="15.75" customHeight="1" x14ac:dyDescent="0.2">
      <c r="C78" s="35"/>
      <c r="D78" s="53"/>
    </row>
    <row r="79" spans="3:4" ht="15.75" customHeight="1" x14ac:dyDescent="0.2">
      <c r="C79" s="35"/>
      <c r="D79" s="53"/>
    </row>
    <row r="80" spans="3:4" ht="15.75" customHeight="1" x14ac:dyDescent="0.2">
      <c r="C80" s="35"/>
      <c r="D80" s="53"/>
    </row>
    <row r="81" spans="3:4" ht="15.75" customHeight="1" x14ac:dyDescent="0.2">
      <c r="C81" s="35"/>
      <c r="D81" s="53"/>
    </row>
    <row r="82" spans="3:4" ht="15.75" customHeight="1" x14ac:dyDescent="0.2">
      <c r="C82" s="35"/>
      <c r="D82" s="53"/>
    </row>
    <row r="83" spans="3:4" ht="15.75" customHeight="1" x14ac:dyDescent="0.2">
      <c r="C83" s="35"/>
      <c r="D83" s="53"/>
    </row>
    <row r="84" spans="3:4" ht="15.75" customHeight="1" x14ac:dyDescent="0.2">
      <c r="C84" s="35"/>
      <c r="D84" s="53"/>
    </row>
    <row r="85" spans="3:4" ht="15.75" customHeight="1" x14ac:dyDescent="0.2">
      <c r="C85" s="35"/>
      <c r="D85" s="53"/>
    </row>
    <row r="86" spans="3:4" ht="15.75" customHeight="1" x14ac:dyDescent="0.2">
      <c r="C86" s="35"/>
      <c r="D86" s="53"/>
    </row>
    <row r="87" spans="3:4" ht="15.75" customHeight="1" x14ac:dyDescent="0.2">
      <c r="C87" s="35"/>
      <c r="D87" s="53"/>
    </row>
    <row r="88" spans="3:4" ht="15.75" customHeight="1" x14ac:dyDescent="0.2">
      <c r="C88" s="35"/>
      <c r="D88" s="53"/>
    </row>
    <row r="89" spans="3:4" ht="15.75" customHeight="1" x14ac:dyDescent="0.2">
      <c r="C89" s="35"/>
      <c r="D89" s="53"/>
    </row>
    <row r="90" spans="3:4" ht="15.75" customHeight="1" x14ac:dyDescent="0.2">
      <c r="C90" s="35"/>
      <c r="D90" s="53"/>
    </row>
    <row r="91" spans="3:4" ht="15.75" customHeight="1" x14ac:dyDescent="0.2">
      <c r="C91" s="35"/>
      <c r="D91" s="53"/>
    </row>
    <row r="92" spans="3:4" ht="15.75" customHeight="1" x14ac:dyDescent="0.2">
      <c r="C92" s="35"/>
      <c r="D92" s="53"/>
    </row>
    <row r="93" spans="3:4" ht="15.75" customHeight="1" x14ac:dyDescent="0.2">
      <c r="C93" s="35"/>
      <c r="D93" s="53"/>
    </row>
    <row r="94" spans="3:4" ht="15.75" customHeight="1" x14ac:dyDescent="0.2">
      <c r="C94" s="35"/>
      <c r="D94" s="53"/>
    </row>
    <row r="95" spans="3:4" ht="15.75" customHeight="1" x14ac:dyDescent="0.2">
      <c r="C95" s="35"/>
      <c r="D95" s="53"/>
    </row>
    <row r="96" spans="3:4" ht="15.75" customHeight="1" x14ac:dyDescent="0.2">
      <c r="C96" s="35"/>
      <c r="D96" s="53"/>
    </row>
    <row r="97" spans="3:4" ht="15.75" customHeight="1" x14ac:dyDescent="0.2">
      <c r="C97" s="35"/>
      <c r="D97" s="53"/>
    </row>
    <row r="98" spans="3:4" ht="15.75" customHeight="1" x14ac:dyDescent="0.2">
      <c r="C98" s="35"/>
      <c r="D98" s="53"/>
    </row>
    <row r="99" spans="3:4" ht="15.75" customHeight="1" x14ac:dyDescent="0.2">
      <c r="C99" s="35"/>
      <c r="D99" s="53"/>
    </row>
    <row r="100" spans="3:4" ht="15.75" customHeight="1" x14ac:dyDescent="0.2">
      <c r="C100" s="35"/>
      <c r="D100" s="53"/>
    </row>
    <row r="101" spans="3:4" ht="15.75" customHeight="1" x14ac:dyDescent="0.2">
      <c r="C101" s="35"/>
      <c r="D101" s="53"/>
    </row>
    <row r="102" spans="3:4" ht="15.75" customHeight="1" x14ac:dyDescent="0.2">
      <c r="C102" s="35"/>
      <c r="D102" s="53"/>
    </row>
    <row r="103" spans="3:4" ht="15.75" customHeight="1" x14ac:dyDescent="0.2">
      <c r="C103" s="35"/>
      <c r="D103" s="53"/>
    </row>
    <row r="104" spans="3:4" ht="15.75" customHeight="1" x14ac:dyDescent="0.2">
      <c r="C104" s="35"/>
      <c r="D104" s="53"/>
    </row>
    <row r="105" spans="3:4" ht="15.75" customHeight="1" x14ac:dyDescent="0.2">
      <c r="C105" s="35"/>
      <c r="D105" s="53"/>
    </row>
    <row r="106" spans="3:4" ht="15.75" customHeight="1" x14ac:dyDescent="0.2">
      <c r="C106" s="35"/>
      <c r="D106" s="53"/>
    </row>
    <row r="107" spans="3:4" ht="15.75" customHeight="1" x14ac:dyDescent="0.2">
      <c r="C107" s="35"/>
      <c r="D107" s="53"/>
    </row>
    <row r="108" spans="3:4" ht="15.75" customHeight="1" x14ac:dyDescent="0.2">
      <c r="C108" s="35"/>
      <c r="D108" s="53"/>
    </row>
    <row r="109" spans="3:4" ht="15.75" customHeight="1" x14ac:dyDescent="0.2">
      <c r="C109" s="35"/>
      <c r="D109" s="53"/>
    </row>
    <row r="110" spans="3:4" ht="15.75" customHeight="1" x14ac:dyDescent="0.2">
      <c r="C110" s="35"/>
      <c r="D110" s="53"/>
    </row>
    <row r="111" spans="3:4" ht="15.75" customHeight="1" x14ac:dyDescent="0.2">
      <c r="C111" s="35"/>
      <c r="D111" s="53"/>
    </row>
    <row r="112" spans="3:4" ht="15.75" customHeight="1" x14ac:dyDescent="0.2">
      <c r="C112" s="35"/>
      <c r="D112" s="53"/>
    </row>
    <row r="113" spans="3:4" ht="15.75" customHeight="1" x14ac:dyDescent="0.2">
      <c r="C113" s="35"/>
      <c r="D113" s="53"/>
    </row>
    <row r="114" spans="3:4" ht="15.75" customHeight="1" x14ac:dyDescent="0.2">
      <c r="C114" s="35"/>
      <c r="D114" s="53"/>
    </row>
    <row r="115" spans="3:4" ht="15.75" customHeight="1" x14ac:dyDescent="0.2">
      <c r="C115" s="35"/>
      <c r="D115" s="53"/>
    </row>
    <row r="116" spans="3:4" ht="15.75" customHeight="1" x14ac:dyDescent="0.2">
      <c r="C116" s="35"/>
      <c r="D116" s="53"/>
    </row>
    <row r="117" spans="3:4" ht="15.75" customHeight="1" x14ac:dyDescent="0.2">
      <c r="C117" s="35"/>
      <c r="D117" s="53"/>
    </row>
    <row r="118" spans="3:4" ht="15.75" customHeight="1" x14ac:dyDescent="0.2">
      <c r="C118" s="35"/>
      <c r="D118" s="53"/>
    </row>
    <row r="119" spans="3:4" ht="15.75" customHeight="1" x14ac:dyDescent="0.2">
      <c r="C119" s="35"/>
      <c r="D119" s="53"/>
    </row>
    <row r="120" spans="3:4" ht="15.75" customHeight="1" x14ac:dyDescent="0.2">
      <c r="C120" s="35"/>
      <c r="D120" s="53"/>
    </row>
    <row r="121" spans="3:4" ht="15.75" customHeight="1" x14ac:dyDescent="0.2">
      <c r="C121" s="35"/>
      <c r="D121" s="53"/>
    </row>
    <row r="122" spans="3:4" ht="15.75" customHeight="1" x14ac:dyDescent="0.2">
      <c r="C122" s="35"/>
      <c r="D122" s="53"/>
    </row>
    <row r="123" spans="3:4" ht="15.75" customHeight="1" x14ac:dyDescent="0.2">
      <c r="C123" s="35"/>
      <c r="D123" s="53"/>
    </row>
    <row r="124" spans="3:4" ht="15.75" customHeight="1" x14ac:dyDescent="0.2">
      <c r="C124" s="35"/>
      <c r="D124" s="53"/>
    </row>
    <row r="125" spans="3:4" ht="15.75" customHeight="1" x14ac:dyDescent="0.2">
      <c r="C125" s="35"/>
      <c r="D125" s="53"/>
    </row>
    <row r="126" spans="3:4" ht="15.75" customHeight="1" x14ac:dyDescent="0.2">
      <c r="C126" s="35"/>
      <c r="D126" s="53"/>
    </row>
    <row r="127" spans="3:4" ht="15.75" customHeight="1" x14ac:dyDescent="0.2">
      <c r="C127" s="35"/>
      <c r="D127" s="53"/>
    </row>
    <row r="128" spans="3:4" ht="15.75" customHeight="1" x14ac:dyDescent="0.2">
      <c r="C128" s="35"/>
      <c r="D128" s="53"/>
    </row>
    <row r="129" spans="3:4" ht="15.75" customHeight="1" x14ac:dyDescent="0.2">
      <c r="C129" s="35"/>
      <c r="D129" s="53"/>
    </row>
    <row r="130" spans="3:4" ht="15.75" customHeight="1" x14ac:dyDescent="0.2">
      <c r="C130" s="35"/>
      <c r="D130" s="53"/>
    </row>
    <row r="131" spans="3:4" ht="15.75" customHeight="1" x14ac:dyDescent="0.2">
      <c r="C131" s="35"/>
      <c r="D131" s="53"/>
    </row>
    <row r="132" spans="3:4" ht="15.75" customHeight="1" x14ac:dyDescent="0.2">
      <c r="C132" s="35"/>
      <c r="D132" s="53"/>
    </row>
    <row r="133" spans="3:4" ht="15.75" customHeight="1" x14ac:dyDescent="0.2">
      <c r="C133" s="35"/>
      <c r="D133" s="53"/>
    </row>
    <row r="134" spans="3:4" ht="15.75" customHeight="1" x14ac:dyDescent="0.2">
      <c r="C134" s="35"/>
      <c r="D134" s="53"/>
    </row>
    <row r="135" spans="3:4" ht="15.75" customHeight="1" x14ac:dyDescent="0.2">
      <c r="C135" s="35"/>
      <c r="D135" s="53"/>
    </row>
    <row r="136" spans="3:4" ht="15.75" customHeight="1" x14ac:dyDescent="0.2">
      <c r="C136" s="35"/>
      <c r="D136" s="53"/>
    </row>
    <row r="137" spans="3:4" ht="15.75" customHeight="1" x14ac:dyDescent="0.2">
      <c r="C137" s="35"/>
      <c r="D137" s="53"/>
    </row>
    <row r="138" spans="3:4" ht="15.75" customHeight="1" x14ac:dyDescent="0.2">
      <c r="C138" s="35"/>
      <c r="D138" s="53"/>
    </row>
    <row r="139" spans="3:4" ht="15.75" customHeight="1" x14ac:dyDescent="0.2">
      <c r="C139" s="35"/>
      <c r="D139" s="53"/>
    </row>
    <row r="140" spans="3:4" ht="15.75" customHeight="1" x14ac:dyDescent="0.2">
      <c r="C140" s="35"/>
      <c r="D140" s="53"/>
    </row>
    <row r="141" spans="3:4" ht="15.75" customHeight="1" x14ac:dyDescent="0.2">
      <c r="C141" s="35"/>
      <c r="D141" s="53"/>
    </row>
    <row r="142" spans="3:4" ht="15.75" customHeight="1" x14ac:dyDescent="0.2">
      <c r="C142" s="35"/>
      <c r="D142" s="53"/>
    </row>
    <row r="143" spans="3:4" ht="15.75" customHeight="1" x14ac:dyDescent="0.2">
      <c r="C143" s="35"/>
      <c r="D143" s="53"/>
    </row>
    <row r="144" spans="3:4" ht="15.75" customHeight="1" x14ac:dyDescent="0.2">
      <c r="C144" s="35"/>
      <c r="D144" s="53"/>
    </row>
    <row r="145" spans="3:4" ht="15.75" customHeight="1" x14ac:dyDescent="0.2">
      <c r="C145" s="35"/>
      <c r="D145" s="53"/>
    </row>
    <row r="146" spans="3:4" ht="15.75" customHeight="1" x14ac:dyDescent="0.2">
      <c r="C146" s="35"/>
      <c r="D146" s="53"/>
    </row>
    <row r="147" spans="3:4" ht="15.75" customHeight="1" x14ac:dyDescent="0.2">
      <c r="C147" s="35"/>
      <c r="D147" s="53"/>
    </row>
    <row r="148" spans="3:4" ht="15.75" customHeight="1" x14ac:dyDescent="0.2">
      <c r="C148" s="35"/>
      <c r="D148" s="53"/>
    </row>
    <row r="149" spans="3:4" ht="15.75" customHeight="1" x14ac:dyDescent="0.2">
      <c r="C149" s="35"/>
      <c r="D149" s="53"/>
    </row>
    <row r="150" spans="3:4" ht="15.75" customHeight="1" x14ac:dyDescent="0.2">
      <c r="C150" s="35"/>
      <c r="D150" s="53"/>
    </row>
    <row r="151" spans="3:4" ht="15.75" customHeight="1" x14ac:dyDescent="0.2">
      <c r="C151" s="35"/>
      <c r="D151" s="53"/>
    </row>
    <row r="152" spans="3:4" ht="15.75" customHeight="1" x14ac:dyDescent="0.2">
      <c r="C152" s="35"/>
      <c r="D152" s="53"/>
    </row>
    <row r="153" spans="3:4" ht="15.75" customHeight="1" x14ac:dyDescent="0.2">
      <c r="C153" s="35"/>
      <c r="D153" s="53"/>
    </row>
    <row r="154" spans="3:4" ht="15.75" customHeight="1" x14ac:dyDescent="0.2">
      <c r="C154" s="35"/>
      <c r="D154" s="53"/>
    </row>
    <row r="155" spans="3:4" ht="15.75" customHeight="1" x14ac:dyDescent="0.2">
      <c r="C155" s="35"/>
      <c r="D155" s="53"/>
    </row>
    <row r="156" spans="3:4" ht="15.75" customHeight="1" x14ac:dyDescent="0.2">
      <c r="C156" s="35"/>
      <c r="D156" s="53"/>
    </row>
    <row r="157" spans="3:4" ht="15.75" customHeight="1" x14ac:dyDescent="0.2">
      <c r="C157" s="35"/>
      <c r="D157" s="53"/>
    </row>
    <row r="158" spans="3:4" ht="15.75" customHeight="1" x14ac:dyDescent="0.2">
      <c r="C158" s="35"/>
      <c r="D158" s="53"/>
    </row>
    <row r="159" spans="3:4" ht="15.75" customHeight="1" x14ac:dyDescent="0.2">
      <c r="C159" s="35"/>
      <c r="D159" s="53"/>
    </row>
    <row r="160" spans="3:4" ht="15.75" customHeight="1" x14ac:dyDescent="0.2">
      <c r="C160" s="35"/>
      <c r="D160" s="53"/>
    </row>
    <row r="161" spans="3:4" ht="15.75" customHeight="1" x14ac:dyDescent="0.2">
      <c r="C161" s="35"/>
      <c r="D161" s="53"/>
    </row>
    <row r="162" spans="3:4" ht="15.75" customHeight="1" x14ac:dyDescent="0.2">
      <c r="C162" s="35"/>
      <c r="D162" s="53"/>
    </row>
    <row r="163" spans="3:4" ht="15.75" customHeight="1" x14ac:dyDescent="0.2">
      <c r="C163" s="35"/>
      <c r="D163" s="53"/>
    </row>
    <row r="164" spans="3:4" ht="15.75" customHeight="1" x14ac:dyDescent="0.2">
      <c r="C164" s="35"/>
      <c r="D164" s="53"/>
    </row>
    <row r="165" spans="3:4" ht="15.75" customHeight="1" x14ac:dyDescent="0.2">
      <c r="C165" s="35"/>
      <c r="D165" s="53"/>
    </row>
    <row r="166" spans="3:4" ht="15.75" customHeight="1" x14ac:dyDescent="0.2">
      <c r="C166" s="35"/>
      <c r="D166" s="53"/>
    </row>
    <row r="167" spans="3:4" ht="15.75" customHeight="1" x14ac:dyDescent="0.2">
      <c r="C167" s="35"/>
      <c r="D167" s="53"/>
    </row>
    <row r="168" spans="3:4" ht="15.75" customHeight="1" x14ac:dyDescent="0.2">
      <c r="C168" s="35"/>
      <c r="D168" s="53"/>
    </row>
    <row r="169" spans="3:4" ht="15.75" customHeight="1" x14ac:dyDescent="0.2">
      <c r="C169" s="35"/>
      <c r="D169" s="53"/>
    </row>
    <row r="170" spans="3:4" ht="15.75" customHeight="1" x14ac:dyDescent="0.2">
      <c r="C170" s="35"/>
      <c r="D170" s="53"/>
    </row>
    <row r="171" spans="3:4" ht="15.75" customHeight="1" x14ac:dyDescent="0.2">
      <c r="C171" s="35"/>
      <c r="D171" s="53"/>
    </row>
    <row r="172" spans="3:4" ht="15.75" customHeight="1" x14ac:dyDescent="0.2">
      <c r="C172" s="35"/>
      <c r="D172" s="53"/>
    </row>
    <row r="173" spans="3:4" ht="15.75" customHeight="1" x14ac:dyDescent="0.2">
      <c r="C173" s="35"/>
      <c r="D173" s="53"/>
    </row>
    <row r="174" spans="3:4" ht="15.75" customHeight="1" x14ac:dyDescent="0.2">
      <c r="C174" s="35"/>
      <c r="D174" s="53"/>
    </row>
    <row r="175" spans="3:4" ht="15.75" customHeight="1" x14ac:dyDescent="0.2">
      <c r="C175" s="35"/>
      <c r="D175" s="53"/>
    </row>
    <row r="176" spans="3:4" ht="15.75" customHeight="1" x14ac:dyDescent="0.2">
      <c r="C176" s="35"/>
      <c r="D176" s="53"/>
    </row>
    <row r="177" spans="3:4" ht="15.75" customHeight="1" x14ac:dyDescent="0.2">
      <c r="C177" s="35"/>
      <c r="D177" s="53"/>
    </row>
    <row r="178" spans="3:4" ht="15.75" customHeight="1" x14ac:dyDescent="0.2">
      <c r="C178" s="35"/>
      <c r="D178" s="53"/>
    </row>
    <row r="179" spans="3:4" ht="15.75" customHeight="1" x14ac:dyDescent="0.2">
      <c r="C179" s="35"/>
      <c r="D179" s="53"/>
    </row>
    <row r="180" spans="3:4" ht="15.75" customHeight="1" x14ac:dyDescent="0.2">
      <c r="C180" s="35"/>
      <c r="D180" s="53"/>
    </row>
    <row r="181" spans="3:4" ht="15.75" customHeight="1" x14ac:dyDescent="0.2">
      <c r="C181" s="35"/>
      <c r="D181" s="53"/>
    </row>
    <row r="182" spans="3:4" ht="15.75" customHeight="1" x14ac:dyDescent="0.2">
      <c r="C182" s="35"/>
      <c r="D182" s="53"/>
    </row>
    <row r="183" spans="3:4" ht="15.75" customHeight="1" x14ac:dyDescent="0.2">
      <c r="C183" s="35"/>
      <c r="D183" s="53"/>
    </row>
    <row r="184" spans="3:4" ht="15.75" customHeight="1" x14ac:dyDescent="0.2">
      <c r="C184" s="35"/>
      <c r="D184" s="53"/>
    </row>
    <row r="185" spans="3:4" ht="15.75" customHeight="1" x14ac:dyDescent="0.2">
      <c r="C185" s="35"/>
      <c r="D185" s="53"/>
    </row>
    <row r="186" spans="3:4" ht="15.75" customHeight="1" x14ac:dyDescent="0.2">
      <c r="C186" s="35"/>
      <c r="D186" s="53"/>
    </row>
    <row r="187" spans="3:4" ht="15.75" customHeight="1" x14ac:dyDescent="0.2">
      <c r="C187" s="35"/>
      <c r="D187" s="53"/>
    </row>
    <row r="188" spans="3:4" ht="15.75" customHeight="1" x14ac:dyDescent="0.2">
      <c r="C188" s="35"/>
      <c r="D188" s="53"/>
    </row>
    <row r="189" spans="3:4" ht="15.75" customHeight="1" x14ac:dyDescent="0.2">
      <c r="C189" s="35"/>
      <c r="D189" s="53"/>
    </row>
    <row r="190" spans="3:4" ht="15.75" customHeight="1" x14ac:dyDescent="0.2">
      <c r="C190" s="35"/>
      <c r="D190" s="53"/>
    </row>
    <row r="191" spans="3:4" ht="15.75" customHeight="1" x14ac:dyDescent="0.2">
      <c r="C191" s="35"/>
      <c r="D191" s="53"/>
    </row>
    <row r="192" spans="3:4" ht="15.75" customHeight="1" x14ac:dyDescent="0.2">
      <c r="C192" s="35"/>
      <c r="D192" s="53"/>
    </row>
    <row r="193" spans="3:4" ht="15.75" customHeight="1" x14ac:dyDescent="0.2">
      <c r="C193" s="35"/>
      <c r="D193" s="53"/>
    </row>
    <row r="194" spans="3:4" ht="15.75" customHeight="1" x14ac:dyDescent="0.2">
      <c r="C194" s="35"/>
      <c r="D194" s="53"/>
    </row>
    <row r="195" spans="3:4" ht="15.75" customHeight="1" x14ac:dyDescent="0.2">
      <c r="C195" s="35"/>
      <c r="D195" s="53"/>
    </row>
    <row r="196" spans="3:4" ht="15.75" customHeight="1" x14ac:dyDescent="0.2">
      <c r="C196" s="35"/>
      <c r="D196" s="53"/>
    </row>
    <row r="197" spans="3:4" ht="15.75" customHeight="1" x14ac:dyDescent="0.2">
      <c r="C197" s="35"/>
      <c r="D197" s="53"/>
    </row>
    <row r="198" spans="3:4" ht="15.75" customHeight="1" x14ac:dyDescent="0.2">
      <c r="C198" s="35"/>
      <c r="D198" s="53"/>
    </row>
    <row r="199" spans="3:4" ht="15.75" customHeight="1" x14ac:dyDescent="0.2">
      <c r="C199" s="35"/>
      <c r="D199" s="53"/>
    </row>
    <row r="200" spans="3:4" ht="15.75" customHeight="1" x14ac:dyDescent="0.2">
      <c r="C200" s="35"/>
      <c r="D200" s="53"/>
    </row>
    <row r="201" spans="3:4" ht="15.75" customHeight="1" x14ac:dyDescent="0.2">
      <c r="C201" s="35"/>
      <c r="D201" s="53"/>
    </row>
    <row r="202" spans="3:4" ht="15.75" customHeight="1" x14ac:dyDescent="0.2">
      <c r="C202" s="35"/>
      <c r="D202" s="53"/>
    </row>
    <row r="203" spans="3:4" ht="15.75" customHeight="1" x14ac:dyDescent="0.2">
      <c r="C203" s="35"/>
      <c r="D203" s="53"/>
    </row>
    <row r="204" spans="3:4" ht="15.75" customHeight="1" x14ac:dyDescent="0.2">
      <c r="C204" s="35"/>
      <c r="D204" s="53"/>
    </row>
    <row r="205" spans="3:4" ht="15.75" customHeight="1" x14ac:dyDescent="0.2">
      <c r="C205" s="35"/>
      <c r="D205" s="53"/>
    </row>
    <row r="206" spans="3:4" ht="15.75" customHeight="1" x14ac:dyDescent="0.2">
      <c r="C206" s="35"/>
      <c r="D206" s="53"/>
    </row>
    <row r="207" spans="3:4" ht="15.75" customHeight="1" x14ac:dyDescent="0.2">
      <c r="C207" s="35"/>
      <c r="D207" s="53"/>
    </row>
    <row r="208" spans="3:4" ht="15.75" customHeight="1" x14ac:dyDescent="0.2">
      <c r="C208" s="35"/>
      <c r="D208" s="53"/>
    </row>
    <row r="209" spans="3:4" ht="15.75" customHeight="1" x14ac:dyDescent="0.2">
      <c r="C209" s="35"/>
      <c r="D209" s="53"/>
    </row>
    <row r="210" spans="3:4" ht="15.75" customHeight="1" x14ac:dyDescent="0.2">
      <c r="C210" s="35"/>
      <c r="D210" s="53"/>
    </row>
    <row r="211" spans="3:4" ht="15.75" customHeight="1" x14ac:dyDescent="0.2">
      <c r="C211" s="35"/>
      <c r="D211" s="53"/>
    </row>
    <row r="212" spans="3:4" ht="15.75" customHeight="1" x14ac:dyDescent="0.2">
      <c r="C212" s="35"/>
      <c r="D212" s="53"/>
    </row>
    <row r="213" spans="3:4" ht="15.75" customHeight="1" x14ac:dyDescent="0.2">
      <c r="C213" s="35"/>
      <c r="D213" s="53"/>
    </row>
    <row r="214" spans="3:4" ht="15.75" customHeight="1" x14ac:dyDescent="0.2">
      <c r="C214" s="35"/>
      <c r="D214" s="53"/>
    </row>
    <row r="215" spans="3:4" ht="15.75" customHeight="1" x14ac:dyDescent="0.2">
      <c r="C215" s="35"/>
      <c r="D215" s="53"/>
    </row>
    <row r="216" spans="3:4" ht="15.75" customHeight="1" x14ac:dyDescent="0.2">
      <c r="C216" s="35"/>
      <c r="D216" s="53"/>
    </row>
    <row r="217" spans="3:4" ht="15.75" customHeight="1" x14ac:dyDescent="0.2">
      <c r="C217" s="35"/>
      <c r="D217" s="53"/>
    </row>
    <row r="218" spans="3:4" ht="15.75" customHeight="1" x14ac:dyDescent="0.2">
      <c r="C218" s="35"/>
      <c r="D218" s="53"/>
    </row>
    <row r="219" spans="3:4" ht="15.75" customHeight="1" x14ac:dyDescent="0.2">
      <c r="C219" s="35"/>
      <c r="D219" s="53"/>
    </row>
    <row r="220" spans="3:4" ht="15.75" customHeight="1" x14ac:dyDescent="0.2">
      <c r="C220" s="35"/>
      <c r="D220" s="53"/>
    </row>
    <row r="221" spans="3:4" ht="15.75" customHeight="1" x14ac:dyDescent="0.2">
      <c r="C221" s="35"/>
      <c r="D221" s="53"/>
    </row>
    <row r="222" spans="3:4" ht="15.75" customHeight="1" x14ac:dyDescent="0.2">
      <c r="C222" s="35"/>
      <c r="D222" s="53"/>
    </row>
    <row r="223" spans="3:4" ht="15.75" customHeight="1" x14ac:dyDescent="0.2">
      <c r="C223" s="35"/>
      <c r="D223" s="53"/>
    </row>
    <row r="224" spans="3:4" ht="15.75" customHeight="1" x14ac:dyDescent="0.2">
      <c r="C224" s="35"/>
      <c r="D224" s="53"/>
    </row>
    <row r="225" spans="3:4" ht="15.75" customHeight="1" x14ac:dyDescent="0.2">
      <c r="C225" s="35"/>
      <c r="D225" s="53"/>
    </row>
    <row r="226" spans="3:4" ht="15.75" customHeight="1" x14ac:dyDescent="0.2">
      <c r="C226" s="35"/>
      <c r="D226" s="53"/>
    </row>
    <row r="227" spans="3:4" ht="15.75" customHeight="1" x14ac:dyDescent="0.2">
      <c r="C227" s="35"/>
      <c r="D227" s="53"/>
    </row>
    <row r="228" spans="3:4" ht="15.75" customHeight="1" x14ac:dyDescent="0.2">
      <c r="C228" s="35"/>
      <c r="D228" s="53"/>
    </row>
    <row r="229" spans="3:4" ht="15.75" customHeight="1" x14ac:dyDescent="0.2">
      <c r="C229" s="35"/>
      <c r="D229" s="53"/>
    </row>
    <row r="230" spans="3:4" ht="15.75" customHeight="1" x14ac:dyDescent="0.2">
      <c r="C230" s="35"/>
      <c r="D230" s="53"/>
    </row>
    <row r="231" spans="3:4" ht="15.75" customHeight="1" x14ac:dyDescent="0.2">
      <c r="C231" s="35"/>
      <c r="D231" s="53"/>
    </row>
    <row r="232" spans="3:4" ht="15.75" customHeight="1" x14ac:dyDescent="0.2">
      <c r="C232" s="35"/>
      <c r="D232" s="53"/>
    </row>
    <row r="233" spans="3:4" ht="15.75" customHeight="1" x14ac:dyDescent="0.2">
      <c r="C233" s="35"/>
      <c r="D233" s="53"/>
    </row>
    <row r="234" spans="3:4" ht="15.75" customHeight="1" x14ac:dyDescent="0.2">
      <c r="C234" s="35"/>
      <c r="D234" s="53"/>
    </row>
    <row r="235" spans="3:4" ht="15.75" customHeight="1" x14ac:dyDescent="0.2">
      <c r="C235" s="35"/>
      <c r="D235" s="53"/>
    </row>
    <row r="236" spans="3:4" ht="15.75" customHeight="1" x14ac:dyDescent="0.2">
      <c r="C236" s="35"/>
      <c r="D236" s="53"/>
    </row>
    <row r="237" spans="3:4" ht="15.75" customHeight="1" x14ac:dyDescent="0.2">
      <c r="C237" s="35"/>
      <c r="D237" s="53"/>
    </row>
    <row r="238" spans="3:4" ht="15.75" customHeight="1" x14ac:dyDescent="0.2">
      <c r="C238" s="35"/>
      <c r="D238" s="53"/>
    </row>
    <row r="239" spans="3:4" ht="15.75" customHeight="1" x14ac:dyDescent="0.2">
      <c r="C239" s="35"/>
      <c r="D239" s="53"/>
    </row>
    <row r="240" spans="3:4" ht="15.75" customHeight="1" x14ac:dyDescent="0.2">
      <c r="C240" s="35"/>
      <c r="D240" s="53"/>
    </row>
    <row r="241" spans="3:4" ht="15.75" customHeight="1" x14ac:dyDescent="0.2">
      <c r="C241" s="35"/>
      <c r="D241" s="53"/>
    </row>
    <row r="242" spans="3:4" ht="15.75" customHeight="1" x14ac:dyDescent="0.2">
      <c r="C242" s="35"/>
      <c r="D242" s="53"/>
    </row>
    <row r="243" spans="3:4" ht="15.75" customHeight="1" x14ac:dyDescent="0.2">
      <c r="C243" s="35"/>
      <c r="D243" s="53"/>
    </row>
    <row r="244" spans="3:4" ht="15.75" customHeight="1" x14ac:dyDescent="0.2">
      <c r="C244" s="35"/>
      <c r="D244" s="53"/>
    </row>
    <row r="245" spans="3:4" ht="15.75" customHeight="1" x14ac:dyDescent="0.2">
      <c r="C245" s="35"/>
      <c r="D245" s="53"/>
    </row>
    <row r="246" spans="3:4" ht="15.75" customHeight="1" x14ac:dyDescent="0.2">
      <c r="C246" s="35"/>
      <c r="D246" s="53"/>
    </row>
    <row r="247" spans="3:4" ht="15.75" customHeight="1" x14ac:dyDescent="0.2">
      <c r="C247" s="35"/>
      <c r="D247" s="53"/>
    </row>
    <row r="248" spans="3:4" ht="15.75" customHeight="1" x14ac:dyDescent="0.2">
      <c r="C248" s="35"/>
      <c r="D248" s="53"/>
    </row>
    <row r="249" spans="3:4" ht="15.75" customHeight="1" x14ac:dyDescent="0.2">
      <c r="C249" s="35"/>
      <c r="D249" s="53"/>
    </row>
    <row r="250" spans="3:4" ht="15.75" customHeight="1" x14ac:dyDescent="0.2">
      <c r="C250" s="35"/>
      <c r="D250" s="53"/>
    </row>
    <row r="251" spans="3:4" ht="15.75" customHeight="1" x14ac:dyDescent="0.2">
      <c r="C251" s="35"/>
      <c r="D251" s="53"/>
    </row>
    <row r="252" spans="3:4" ht="15.75" customHeight="1" x14ac:dyDescent="0.2">
      <c r="C252" s="35"/>
      <c r="D252" s="53"/>
    </row>
    <row r="253" spans="3:4" ht="15.75" customHeight="1" x14ac:dyDescent="0.2">
      <c r="C253" s="35"/>
      <c r="D253" s="53"/>
    </row>
    <row r="254" spans="3:4" ht="15.75" customHeight="1" x14ac:dyDescent="0.2">
      <c r="C254" s="35"/>
      <c r="D254" s="53"/>
    </row>
    <row r="255" spans="3:4" ht="15.75" customHeight="1" x14ac:dyDescent="0.2">
      <c r="C255" s="35"/>
      <c r="D255" s="53"/>
    </row>
    <row r="256" spans="3:4" ht="15.75" customHeight="1" x14ac:dyDescent="0.2">
      <c r="C256" s="35"/>
      <c r="D256" s="53"/>
    </row>
    <row r="257" spans="3:4" ht="15.75" customHeight="1" x14ac:dyDescent="0.2">
      <c r="C257" s="35"/>
      <c r="D257" s="53"/>
    </row>
    <row r="258" spans="3:4" ht="15.75" customHeight="1" x14ac:dyDescent="0.2">
      <c r="C258" s="35"/>
      <c r="D258" s="53"/>
    </row>
    <row r="259" spans="3:4" ht="15.75" customHeight="1" x14ac:dyDescent="0.2">
      <c r="C259" s="35"/>
      <c r="D259" s="53"/>
    </row>
    <row r="260" spans="3:4" ht="15.75" customHeight="1" x14ac:dyDescent="0.2">
      <c r="C260" s="35"/>
      <c r="D260" s="53"/>
    </row>
    <row r="261" spans="3:4" ht="15.75" customHeight="1" x14ac:dyDescent="0.2">
      <c r="C261" s="35"/>
      <c r="D261" s="53"/>
    </row>
    <row r="262" spans="3:4" ht="15.75" customHeight="1" x14ac:dyDescent="0.2">
      <c r="C262" s="35"/>
      <c r="D262" s="53"/>
    </row>
    <row r="263" spans="3:4" ht="15.75" customHeight="1" x14ac:dyDescent="0.2">
      <c r="C263" s="35"/>
      <c r="D263" s="53"/>
    </row>
    <row r="264" spans="3:4" ht="15.75" customHeight="1" x14ac:dyDescent="0.2">
      <c r="C264" s="35"/>
      <c r="D264" s="53"/>
    </row>
    <row r="265" spans="3:4" ht="15.75" customHeight="1" x14ac:dyDescent="0.2">
      <c r="C265" s="35"/>
      <c r="D265" s="53"/>
    </row>
    <row r="266" spans="3:4" ht="15.75" customHeight="1" x14ac:dyDescent="0.2">
      <c r="C266" s="35"/>
      <c r="D266" s="53"/>
    </row>
    <row r="267" spans="3:4" ht="15.75" customHeight="1" x14ac:dyDescent="0.2">
      <c r="C267" s="35"/>
      <c r="D267" s="53"/>
    </row>
    <row r="268" spans="3:4" ht="15.75" customHeight="1" x14ac:dyDescent="0.2">
      <c r="C268" s="35"/>
      <c r="D268" s="53"/>
    </row>
    <row r="269" spans="3:4" ht="15.75" customHeight="1" x14ac:dyDescent="0.2">
      <c r="C269" s="35"/>
      <c r="D269" s="53"/>
    </row>
    <row r="270" spans="3:4" ht="15.75" customHeight="1" x14ac:dyDescent="0.2">
      <c r="C270" s="35"/>
      <c r="D270" s="53"/>
    </row>
    <row r="271" spans="3:4" ht="15.75" customHeight="1" x14ac:dyDescent="0.2">
      <c r="C271" s="35"/>
      <c r="D271" s="53"/>
    </row>
    <row r="272" spans="3:4" ht="15.75" customHeight="1" x14ac:dyDescent="0.2">
      <c r="C272" s="35"/>
      <c r="D272" s="53"/>
    </row>
    <row r="273" spans="3:4" ht="15.75" customHeight="1" x14ac:dyDescent="0.2">
      <c r="C273" s="35"/>
      <c r="D273" s="53"/>
    </row>
    <row r="274" spans="3:4" ht="15.75" customHeight="1" x14ac:dyDescent="0.2">
      <c r="C274" s="35"/>
      <c r="D274" s="53"/>
    </row>
    <row r="275" spans="3:4" ht="15.75" customHeight="1" x14ac:dyDescent="0.2">
      <c r="C275" s="35"/>
      <c r="D275" s="53"/>
    </row>
    <row r="276" spans="3:4" ht="15.75" customHeight="1" x14ac:dyDescent="0.2">
      <c r="C276" s="35"/>
      <c r="D276" s="53"/>
    </row>
    <row r="277" spans="3:4" ht="15.75" customHeight="1" x14ac:dyDescent="0.2">
      <c r="C277" s="35"/>
      <c r="D277" s="53"/>
    </row>
    <row r="278" spans="3:4" ht="15.75" customHeight="1" x14ac:dyDescent="0.2">
      <c r="C278" s="35"/>
      <c r="D278" s="53"/>
    </row>
    <row r="279" spans="3:4" ht="15.75" customHeight="1" x14ac:dyDescent="0.2">
      <c r="C279" s="35"/>
      <c r="D279" s="53"/>
    </row>
    <row r="280" spans="3:4" ht="15.75" customHeight="1" x14ac:dyDescent="0.2">
      <c r="C280" s="35"/>
      <c r="D280" s="53"/>
    </row>
    <row r="281" spans="3:4" ht="15.75" customHeight="1" x14ac:dyDescent="0.2">
      <c r="C281" s="35"/>
      <c r="D281" s="53"/>
    </row>
    <row r="282" spans="3:4" ht="15.75" customHeight="1" x14ac:dyDescent="0.2">
      <c r="C282" s="35"/>
      <c r="D282" s="53"/>
    </row>
    <row r="283" spans="3:4" ht="15.75" customHeight="1" x14ac:dyDescent="0.2">
      <c r="C283" s="35"/>
      <c r="D283" s="53"/>
    </row>
    <row r="284" spans="3:4" ht="15.75" customHeight="1" x14ac:dyDescent="0.2">
      <c r="C284" s="35"/>
      <c r="D284" s="53"/>
    </row>
    <row r="285" spans="3:4" ht="15.75" customHeight="1" x14ac:dyDescent="0.2">
      <c r="C285" s="35"/>
      <c r="D285" s="53"/>
    </row>
    <row r="286" spans="3:4" ht="15.75" customHeight="1" x14ac:dyDescent="0.2">
      <c r="C286" s="35"/>
      <c r="D286" s="53"/>
    </row>
    <row r="287" spans="3:4" ht="15.75" customHeight="1" x14ac:dyDescent="0.2">
      <c r="C287" s="35"/>
      <c r="D287" s="53"/>
    </row>
    <row r="288" spans="3:4" ht="15.75" customHeight="1" x14ac:dyDescent="0.2">
      <c r="C288" s="35"/>
      <c r="D288" s="53"/>
    </row>
    <row r="289" spans="3:4" ht="15.75" customHeight="1" x14ac:dyDescent="0.2">
      <c r="C289" s="35"/>
      <c r="D289" s="53"/>
    </row>
    <row r="290" spans="3:4" ht="15.75" customHeight="1" x14ac:dyDescent="0.2">
      <c r="C290" s="35"/>
      <c r="D290" s="53"/>
    </row>
    <row r="291" spans="3:4" ht="15.75" customHeight="1" x14ac:dyDescent="0.2">
      <c r="C291" s="35"/>
      <c r="D291" s="53"/>
    </row>
    <row r="292" spans="3:4" ht="15.75" customHeight="1" x14ac:dyDescent="0.2">
      <c r="C292" s="35"/>
      <c r="D292" s="53"/>
    </row>
    <row r="293" spans="3:4" ht="15.75" customHeight="1" x14ac:dyDescent="0.2">
      <c r="C293" s="35"/>
      <c r="D293" s="53"/>
    </row>
    <row r="294" spans="3:4" ht="15.75" customHeight="1" x14ac:dyDescent="0.2">
      <c r="C294" s="35"/>
      <c r="D294" s="53"/>
    </row>
    <row r="295" spans="3:4" ht="15.75" customHeight="1" x14ac:dyDescent="0.2">
      <c r="C295" s="35"/>
      <c r="D295" s="53"/>
    </row>
    <row r="296" spans="3:4" ht="15.75" customHeight="1" x14ac:dyDescent="0.2">
      <c r="C296" s="35"/>
      <c r="D296" s="53"/>
    </row>
    <row r="297" spans="3:4" ht="15.75" customHeight="1" x14ac:dyDescent="0.2">
      <c r="C297" s="35"/>
      <c r="D297" s="53"/>
    </row>
    <row r="298" spans="3:4" ht="15.75" customHeight="1" x14ac:dyDescent="0.2">
      <c r="C298" s="35"/>
      <c r="D298" s="53"/>
    </row>
    <row r="299" spans="3:4" ht="15.75" customHeight="1" x14ac:dyDescent="0.2">
      <c r="C299" s="35"/>
      <c r="D299" s="53"/>
    </row>
    <row r="300" spans="3:4" ht="15.75" customHeight="1" x14ac:dyDescent="0.2">
      <c r="C300" s="35"/>
      <c r="D300" s="53"/>
    </row>
    <row r="301" spans="3:4" ht="15.75" customHeight="1" x14ac:dyDescent="0.2">
      <c r="C301" s="35"/>
      <c r="D301" s="53"/>
    </row>
    <row r="302" spans="3:4" ht="15.75" customHeight="1" x14ac:dyDescent="0.2">
      <c r="C302" s="35"/>
      <c r="D302" s="53"/>
    </row>
    <row r="303" spans="3:4" ht="15.75" customHeight="1" x14ac:dyDescent="0.2">
      <c r="C303" s="35"/>
      <c r="D303" s="53"/>
    </row>
    <row r="304" spans="3:4" ht="15.75" customHeight="1" x14ac:dyDescent="0.2">
      <c r="C304" s="35"/>
      <c r="D304" s="53"/>
    </row>
    <row r="305" spans="3:4" ht="15.75" customHeight="1" x14ac:dyDescent="0.2">
      <c r="C305" s="35"/>
      <c r="D305" s="53"/>
    </row>
    <row r="306" spans="3:4" ht="15.75" customHeight="1" x14ac:dyDescent="0.2">
      <c r="C306" s="35"/>
      <c r="D306" s="53"/>
    </row>
    <row r="307" spans="3:4" ht="15.75" customHeight="1" x14ac:dyDescent="0.2">
      <c r="C307" s="35"/>
      <c r="D307" s="53"/>
    </row>
    <row r="308" spans="3:4" ht="15.75" customHeight="1" x14ac:dyDescent="0.2">
      <c r="C308" s="35"/>
      <c r="D308" s="53"/>
    </row>
    <row r="309" spans="3:4" ht="15.75" customHeight="1" x14ac:dyDescent="0.2">
      <c r="C309" s="35"/>
      <c r="D309" s="53"/>
    </row>
    <row r="310" spans="3:4" ht="15.75" customHeight="1" x14ac:dyDescent="0.2">
      <c r="C310" s="35"/>
      <c r="D310" s="53"/>
    </row>
    <row r="311" spans="3:4" ht="15.75" customHeight="1" x14ac:dyDescent="0.2">
      <c r="C311" s="35"/>
      <c r="D311" s="53"/>
    </row>
    <row r="312" spans="3:4" ht="15.75" customHeight="1" x14ac:dyDescent="0.2">
      <c r="C312" s="35"/>
      <c r="D312" s="53"/>
    </row>
    <row r="313" spans="3:4" ht="15.75" customHeight="1" x14ac:dyDescent="0.2">
      <c r="C313" s="35"/>
      <c r="D313" s="53"/>
    </row>
    <row r="314" spans="3:4" ht="15.75" customHeight="1" x14ac:dyDescent="0.2">
      <c r="C314" s="35"/>
      <c r="D314" s="53"/>
    </row>
    <row r="315" spans="3:4" ht="15.75" customHeight="1" x14ac:dyDescent="0.2">
      <c r="C315" s="35"/>
      <c r="D315" s="53"/>
    </row>
    <row r="316" spans="3:4" ht="15.75" customHeight="1" x14ac:dyDescent="0.2">
      <c r="C316" s="35"/>
      <c r="D316" s="53"/>
    </row>
    <row r="317" spans="3:4" ht="15.75" customHeight="1" x14ac:dyDescent="0.2">
      <c r="C317" s="35"/>
      <c r="D317" s="53"/>
    </row>
    <row r="318" spans="3:4" ht="15.75" customHeight="1" x14ac:dyDescent="0.2">
      <c r="C318" s="35"/>
      <c r="D318" s="53"/>
    </row>
    <row r="319" spans="3:4" ht="15.75" customHeight="1" x14ac:dyDescent="0.2">
      <c r="C319" s="35"/>
      <c r="D319" s="53"/>
    </row>
    <row r="320" spans="3:4" ht="15.75" customHeight="1" x14ac:dyDescent="0.2">
      <c r="C320" s="35"/>
      <c r="D320" s="53"/>
    </row>
    <row r="321" spans="3:4" ht="15.75" customHeight="1" x14ac:dyDescent="0.2">
      <c r="C321" s="35"/>
      <c r="D321" s="53"/>
    </row>
    <row r="322" spans="3:4" ht="15.75" customHeight="1" x14ac:dyDescent="0.2">
      <c r="C322" s="35"/>
      <c r="D322" s="53"/>
    </row>
    <row r="323" spans="3:4" ht="15.75" customHeight="1" x14ac:dyDescent="0.2">
      <c r="C323" s="35"/>
      <c r="D323" s="53"/>
    </row>
    <row r="324" spans="3:4" ht="15.75" customHeight="1" x14ac:dyDescent="0.2">
      <c r="C324" s="35"/>
      <c r="D324" s="53"/>
    </row>
    <row r="325" spans="3:4" ht="15.75" customHeight="1" x14ac:dyDescent="0.2">
      <c r="C325" s="35"/>
      <c r="D325" s="53"/>
    </row>
    <row r="326" spans="3:4" ht="15.75" customHeight="1" x14ac:dyDescent="0.2">
      <c r="C326" s="35"/>
      <c r="D326" s="53"/>
    </row>
    <row r="327" spans="3:4" ht="15.75" customHeight="1" x14ac:dyDescent="0.2">
      <c r="C327" s="35"/>
      <c r="D327" s="53"/>
    </row>
    <row r="328" spans="3:4" ht="15.75" customHeight="1" x14ac:dyDescent="0.2">
      <c r="C328" s="35"/>
      <c r="D328" s="53"/>
    </row>
    <row r="329" spans="3:4" ht="15.75" customHeight="1" x14ac:dyDescent="0.2">
      <c r="C329" s="35"/>
      <c r="D329" s="53"/>
    </row>
    <row r="330" spans="3:4" ht="15.75" customHeight="1" x14ac:dyDescent="0.2">
      <c r="C330" s="35"/>
      <c r="D330" s="53"/>
    </row>
    <row r="331" spans="3:4" ht="15.75" customHeight="1" x14ac:dyDescent="0.2">
      <c r="C331" s="35"/>
      <c r="D331" s="53"/>
    </row>
    <row r="332" spans="3:4" ht="15.75" customHeight="1" x14ac:dyDescent="0.2">
      <c r="C332" s="35"/>
      <c r="D332" s="53"/>
    </row>
    <row r="333" spans="3:4" ht="15.75" customHeight="1" x14ac:dyDescent="0.2">
      <c r="C333" s="35"/>
      <c r="D333" s="53"/>
    </row>
    <row r="334" spans="3:4" ht="15.75" customHeight="1" x14ac:dyDescent="0.2">
      <c r="C334" s="35"/>
      <c r="D334" s="53"/>
    </row>
    <row r="335" spans="3:4" ht="15.75" customHeight="1" x14ac:dyDescent="0.2">
      <c r="C335" s="35"/>
      <c r="D335" s="53"/>
    </row>
    <row r="336" spans="3:4" ht="15.75" customHeight="1" x14ac:dyDescent="0.2">
      <c r="C336" s="35"/>
      <c r="D336" s="53"/>
    </row>
    <row r="337" spans="3:4" ht="15.75" customHeight="1" x14ac:dyDescent="0.2">
      <c r="C337" s="35"/>
      <c r="D337" s="53"/>
    </row>
    <row r="338" spans="3:4" ht="15.75" customHeight="1" x14ac:dyDescent="0.2">
      <c r="C338" s="35"/>
      <c r="D338" s="53"/>
    </row>
    <row r="339" spans="3:4" ht="15.75" customHeight="1" x14ac:dyDescent="0.2">
      <c r="C339" s="35"/>
      <c r="D339" s="53"/>
    </row>
    <row r="340" spans="3:4" ht="15.75" customHeight="1" x14ac:dyDescent="0.2">
      <c r="C340" s="35"/>
      <c r="D340" s="53"/>
    </row>
    <row r="341" spans="3:4" ht="15.75" customHeight="1" x14ac:dyDescent="0.2">
      <c r="C341" s="35"/>
      <c r="D341" s="53"/>
    </row>
    <row r="342" spans="3:4" ht="15.75" customHeight="1" x14ac:dyDescent="0.2">
      <c r="C342" s="35"/>
      <c r="D342" s="53"/>
    </row>
    <row r="343" spans="3:4" ht="15.75" customHeight="1" x14ac:dyDescent="0.2">
      <c r="C343" s="35"/>
      <c r="D343" s="53"/>
    </row>
    <row r="344" spans="3:4" ht="15.75" customHeight="1" x14ac:dyDescent="0.2">
      <c r="C344" s="35"/>
      <c r="D344" s="53"/>
    </row>
    <row r="345" spans="3:4" ht="15.75" customHeight="1" x14ac:dyDescent="0.2">
      <c r="C345" s="35"/>
      <c r="D345" s="53"/>
    </row>
    <row r="346" spans="3:4" ht="15.75" customHeight="1" x14ac:dyDescent="0.2">
      <c r="C346" s="35"/>
      <c r="D346" s="53"/>
    </row>
    <row r="347" spans="3:4" ht="15.75" customHeight="1" x14ac:dyDescent="0.2">
      <c r="C347" s="35"/>
      <c r="D347" s="53"/>
    </row>
    <row r="348" spans="3:4" ht="15.75" customHeight="1" x14ac:dyDescent="0.2">
      <c r="C348" s="35"/>
      <c r="D348" s="53"/>
    </row>
    <row r="349" spans="3:4" ht="15.75" customHeight="1" x14ac:dyDescent="0.2">
      <c r="C349" s="35"/>
      <c r="D349" s="53"/>
    </row>
    <row r="350" spans="3:4" ht="15.75" customHeight="1" x14ac:dyDescent="0.2">
      <c r="C350" s="35"/>
      <c r="D350" s="53"/>
    </row>
    <row r="351" spans="3:4" ht="15.75" customHeight="1" x14ac:dyDescent="0.2">
      <c r="C351" s="35"/>
      <c r="D351" s="53"/>
    </row>
    <row r="352" spans="3:4" ht="15.75" customHeight="1" x14ac:dyDescent="0.2">
      <c r="C352" s="35"/>
      <c r="D352" s="53"/>
    </row>
    <row r="353" spans="3:4" ht="15.75" customHeight="1" x14ac:dyDescent="0.2">
      <c r="C353" s="35"/>
      <c r="D353" s="53"/>
    </row>
    <row r="354" spans="3:4" ht="15.75" customHeight="1" x14ac:dyDescent="0.2">
      <c r="C354" s="35"/>
      <c r="D354" s="53"/>
    </row>
    <row r="355" spans="3:4" ht="15.75" customHeight="1" x14ac:dyDescent="0.2">
      <c r="C355" s="35"/>
      <c r="D355" s="53"/>
    </row>
    <row r="356" spans="3:4" ht="15.75" customHeight="1" x14ac:dyDescent="0.2">
      <c r="C356" s="35"/>
      <c r="D356" s="53"/>
    </row>
    <row r="357" spans="3:4" ht="15.75" customHeight="1" x14ac:dyDescent="0.2">
      <c r="C357" s="35"/>
      <c r="D357" s="53"/>
    </row>
    <row r="358" spans="3:4" ht="15.75" customHeight="1" x14ac:dyDescent="0.2">
      <c r="C358" s="35"/>
      <c r="D358" s="53"/>
    </row>
    <row r="359" spans="3:4" ht="15.75" customHeight="1" x14ac:dyDescent="0.2">
      <c r="C359" s="35"/>
      <c r="D359" s="53"/>
    </row>
    <row r="360" spans="3:4" ht="15.75" customHeight="1" x14ac:dyDescent="0.2">
      <c r="C360" s="35"/>
      <c r="D360" s="53"/>
    </row>
    <row r="361" spans="3:4" ht="15.75" customHeight="1" x14ac:dyDescent="0.2">
      <c r="C361" s="35"/>
      <c r="D361" s="53"/>
    </row>
    <row r="362" spans="3:4" ht="15.75" customHeight="1" x14ac:dyDescent="0.2">
      <c r="C362" s="35"/>
      <c r="D362" s="53"/>
    </row>
    <row r="363" spans="3:4" ht="15.75" customHeight="1" x14ac:dyDescent="0.2">
      <c r="C363" s="35"/>
      <c r="D363" s="53"/>
    </row>
    <row r="364" spans="3:4" ht="15.75" customHeight="1" x14ac:dyDescent="0.2">
      <c r="C364" s="35"/>
      <c r="D364" s="53"/>
    </row>
    <row r="365" spans="3:4" ht="15.75" customHeight="1" x14ac:dyDescent="0.2">
      <c r="C365" s="35"/>
      <c r="D365" s="53"/>
    </row>
    <row r="366" spans="3:4" ht="15.75" customHeight="1" x14ac:dyDescent="0.2">
      <c r="C366" s="35"/>
      <c r="D366" s="53"/>
    </row>
    <row r="367" spans="3:4" ht="15.75" customHeight="1" x14ac:dyDescent="0.2">
      <c r="C367" s="35"/>
      <c r="D367" s="53"/>
    </row>
    <row r="368" spans="3:4" ht="15.75" customHeight="1" x14ac:dyDescent="0.2">
      <c r="C368" s="35"/>
      <c r="D368" s="53"/>
    </row>
    <row r="369" spans="3:4" ht="15.75" customHeight="1" x14ac:dyDescent="0.2">
      <c r="C369" s="35"/>
      <c r="D369" s="53"/>
    </row>
    <row r="370" spans="3:4" ht="15.75" customHeight="1" x14ac:dyDescent="0.2">
      <c r="C370" s="35"/>
      <c r="D370" s="53"/>
    </row>
    <row r="371" spans="3:4" ht="15.75" customHeight="1" x14ac:dyDescent="0.2">
      <c r="C371" s="35"/>
      <c r="D371" s="53"/>
    </row>
    <row r="372" spans="3:4" ht="15.75" customHeight="1" x14ac:dyDescent="0.2">
      <c r="C372" s="35"/>
      <c r="D372" s="53"/>
    </row>
    <row r="373" spans="3:4" ht="15.75" customHeight="1" x14ac:dyDescent="0.2">
      <c r="C373" s="35"/>
      <c r="D373" s="53"/>
    </row>
    <row r="374" spans="3:4" ht="15.75" customHeight="1" x14ac:dyDescent="0.2">
      <c r="C374" s="35"/>
      <c r="D374" s="53"/>
    </row>
    <row r="375" spans="3:4" ht="15.75" customHeight="1" x14ac:dyDescent="0.2">
      <c r="C375" s="35"/>
      <c r="D375" s="53"/>
    </row>
    <row r="376" spans="3:4" ht="15.75" customHeight="1" x14ac:dyDescent="0.2">
      <c r="C376" s="35"/>
      <c r="D376" s="53"/>
    </row>
    <row r="377" spans="3:4" ht="15.75" customHeight="1" x14ac:dyDescent="0.2">
      <c r="C377" s="35"/>
      <c r="D377" s="53"/>
    </row>
    <row r="378" spans="3:4" ht="15.75" customHeight="1" x14ac:dyDescent="0.2">
      <c r="C378" s="35"/>
      <c r="D378" s="53"/>
    </row>
    <row r="379" spans="3:4" ht="15.75" customHeight="1" x14ac:dyDescent="0.2">
      <c r="C379" s="35"/>
      <c r="D379" s="53"/>
    </row>
    <row r="380" spans="3:4" ht="15.75" customHeight="1" x14ac:dyDescent="0.2">
      <c r="C380" s="35"/>
      <c r="D380" s="53"/>
    </row>
    <row r="381" spans="3:4" ht="15.75" customHeight="1" x14ac:dyDescent="0.2">
      <c r="C381" s="35"/>
      <c r="D381" s="53"/>
    </row>
    <row r="382" spans="3:4" ht="15.75" customHeight="1" x14ac:dyDescent="0.2">
      <c r="C382" s="35"/>
      <c r="D382" s="53"/>
    </row>
    <row r="383" spans="3:4" ht="15.75" customHeight="1" x14ac:dyDescent="0.2">
      <c r="C383" s="35"/>
      <c r="D383" s="53"/>
    </row>
    <row r="384" spans="3:4" ht="15.75" customHeight="1" x14ac:dyDescent="0.2">
      <c r="C384" s="35"/>
      <c r="D384" s="53"/>
    </row>
    <row r="385" spans="3:4" ht="15.75" customHeight="1" x14ac:dyDescent="0.2">
      <c r="C385" s="35"/>
      <c r="D385" s="53"/>
    </row>
    <row r="386" spans="3:4" ht="15.75" customHeight="1" x14ac:dyDescent="0.2">
      <c r="C386" s="35"/>
      <c r="D386" s="53"/>
    </row>
    <row r="387" spans="3:4" ht="15.75" customHeight="1" x14ac:dyDescent="0.2">
      <c r="C387" s="35"/>
      <c r="D387" s="53"/>
    </row>
    <row r="388" spans="3:4" ht="15.75" customHeight="1" x14ac:dyDescent="0.2">
      <c r="C388" s="35"/>
      <c r="D388" s="53"/>
    </row>
    <row r="389" spans="3:4" ht="15.75" customHeight="1" x14ac:dyDescent="0.2">
      <c r="C389" s="35"/>
      <c r="D389" s="53"/>
    </row>
    <row r="390" spans="3:4" ht="15.75" customHeight="1" x14ac:dyDescent="0.2">
      <c r="C390" s="35"/>
      <c r="D390" s="53"/>
    </row>
    <row r="391" spans="3:4" ht="15.75" customHeight="1" x14ac:dyDescent="0.2">
      <c r="C391" s="35"/>
      <c r="D391" s="53"/>
    </row>
    <row r="392" spans="3:4" ht="15.75" customHeight="1" x14ac:dyDescent="0.2">
      <c r="C392" s="35"/>
      <c r="D392" s="53"/>
    </row>
    <row r="393" spans="3:4" ht="15.75" customHeight="1" x14ac:dyDescent="0.2">
      <c r="C393" s="35"/>
      <c r="D393" s="53"/>
    </row>
    <row r="394" spans="3:4" ht="15.75" customHeight="1" x14ac:dyDescent="0.2">
      <c r="C394" s="35"/>
      <c r="D394" s="53"/>
    </row>
    <row r="395" spans="3:4" ht="15.75" customHeight="1" x14ac:dyDescent="0.2">
      <c r="C395" s="35"/>
      <c r="D395" s="53"/>
    </row>
    <row r="396" spans="3:4" ht="15.75" customHeight="1" x14ac:dyDescent="0.2">
      <c r="C396" s="35"/>
      <c r="D396" s="53"/>
    </row>
    <row r="397" spans="3:4" ht="15.75" customHeight="1" x14ac:dyDescent="0.2">
      <c r="C397" s="35"/>
      <c r="D397" s="53"/>
    </row>
    <row r="398" spans="3:4" ht="15.75" customHeight="1" x14ac:dyDescent="0.2">
      <c r="C398" s="35"/>
      <c r="D398" s="53"/>
    </row>
    <row r="399" spans="3:4" ht="15.75" customHeight="1" x14ac:dyDescent="0.2">
      <c r="C399" s="35"/>
      <c r="D399" s="53"/>
    </row>
    <row r="400" spans="3:4" ht="15.75" customHeight="1" x14ac:dyDescent="0.2">
      <c r="C400" s="35"/>
      <c r="D400" s="53"/>
    </row>
    <row r="401" spans="3:4" ht="15.75" customHeight="1" x14ac:dyDescent="0.2">
      <c r="C401" s="35"/>
      <c r="D401" s="53"/>
    </row>
    <row r="402" spans="3:4" ht="15.75" customHeight="1" x14ac:dyDescent="0.2">
      <c r="C402" s="35"/>
      <c r="D402" s="53"/>
    </row>
    <row r="403" spans="3:4" ht="15.75" customHeight="1" x14ac:dyDescent="0.2">
      <c r="C403" s="35"/>
      <c r="D403" s="53"/>
    </row>
    <row r="404" spans="3:4" ht="15.75" customHeight="1" x14ac:dyDescent="0.2">
      <c r="C404" s="35"/>
      <c r="D404" s="53"/>
    </row>
    <row r="405" spans="3:4" ht="15.75" customHeight="1" x14ac:dyDescent="0.2">
      <c r="C405" s="35"/>
      <c r="D405" s="53"/>
    </row>
    <row r="406" spans="3:4" ht="15.75" customHeight="1" x14ac:dyDescent="0.2">
      <c r="C406" s="35"/>
      <c r="D406" s="53"/>
    </row>
    <row r="407" spans="3:4" ht="15.75" customHeight="1" x14ac:dyDescent="0.2">
      <c r="C407" s="35"/>
      <c r="D407" s="53"/>
    </row>
    <row r="408" spans="3:4" ht="15.75" customHeight="1" x14ac:dyDescent="0.2">
      <c r="C408" s="35"/>
      <c r="D408" s="53"/>
    </row>
    <row r="409" spans="3:4" ht="15.75" customHeight="1" x14ac:dyDescent="0.2">
      <c r="C409" s="35"/>
      <c r="D409" s="53"/>
    </row>
    <row r="410" spans="3:4" ht="15.75" customHeight="1" x14ac:dyDescent="0.2">
      <c r="C410" s="35"/>
      <c r="D410" s="53"/>
    </row>
    <row r="411" spans="3:4" ht="15.75" customHeight="1" x14ac:dyDescent="0.2">
      <c r="C411" s="35"/>
      <c r="D411" s="53"/>
    </row>
    <row r="412" spans="3:4" ht="15.75" customHeight="1" x14ac:dyDescent="0.2">
      <c r="C412" s="35"/>
      <c r="D412" s="53"/>
    </row>
    <row r="413" spans="3:4" ht="15.75" customHeight="1" x14ac:dyDescent="0.2">
      <c r="C413" s="35"/>
      <c r="D413" s="53"/>
    </row>
    <row r="414" spans="3:4" ht="15.75" customHeight="1" x14ac:dyDescent="0.2">
      <c r="C414" s="35"/>
      <c r="D414" s="53"/>
    </row>
    <row r="415" spans="3:4" ht="15.75" customHeight="1" x14ac:dyDescent="0.2">
      <c r="C415" s="35"/>
      <c r="D415" s="53"/>
    </row>
    <row r="416" spans="3:4" ht="15.75" customHeight="1" x14ac:dyDescent="0.2">
      <c r="C416" s="35"/>
      <c r="D416" s="53"/>
    </row>
    <row r="417" spans="3:4" ht="15.75" customHeight="1" x14ac:dyDescent="0.2">
      <c r="C417" s="35"/>
      <c r="D417" s="53"/>
    </row>
    <row r="418" spans="3:4" ht="15.75" customHeight="1" x14ac:dyDescent="0.2">
      <c r="C418" s="35"/>
      <c r="D418" s="53"/>
    </row>
    <row r="419" spans="3:4" ht="15.75" customHeight="1" x14ac:dyDescent="0.2">
      <c r="C419" s="35"/>
      <c r="D419" s="53"/>
    </row>
    <row r="420" spans="3:4" ht="15.75" customHeight="1" x14ac:dyDescent="0.2">
      <c r="C420" s="35"/>
      <c r="D420" s="53"/>
    </row>
    <row r="421" spans="3:4" ht="15.75" customHeight="1" x14ac:dyDescent="0.2">
      <c r="C421" s="35"/>
      <c r="D421" s="53"/>
    </row>
    <row r="422" spans="3:4" ht="15.75" customHeight="1" x14ac:dyDescent="0.2">
      <c r="C422" s="35"/>
      <c r="D422" s="53"/>
    </row>
    <row r="423" spans="3:4" ht="15.75" customHeight="1" x14ac:dyDescent="0.2">
      <c r="C423" s="35"/>
      <c r="D423" s="53"/>
    </row>
    <row r="424" spans="3:4" ht="15.75" customHeight="1" x14ac:dyDescent="0.2">
      <c r="C424" s="35"/>
      <c r="D424" s="53"/>
    </row>
    <row r="425" spans="3:4" ht="15.75" customHeight="1" x14ac:dyDescent="0.2">
      <c r="C425" s="35"/>
      <c r="D425" s="53"/>
    </row>
    <row r="426" spans="3:4" ht="15.75" customHeight="1" x14ac:dyDescent="0.2">
      <c r="C426" s="35"/>
      <c r="D426" s="53"/>
    </row>
    <row r="427" spans="3:4" ht="15.75" customHeight="1" x14ac:dyDescent="0.2">
      <c r="C427" s="35"/>
      <c r="D427" s="53"/>
    </row>
    <row r="428" spans="3:4" ht="15.75" customHeight="1" x14ac:dyDescent="0.2">
      <c r="C428" s="35"/>
      <c r="D428" s="53"/>
    </row>
    <row r="429" spans="3:4" ht="15.75" customHeight="1" x14ac:dyDescent="0.2">
      <c r="C429" s="35"/>
      <c r="D429" s="53"/>
    </row>
    <row r="430" spans="3:4" ht="15.75" customHeight="1" x14ac:dyDescent="0.2">
      <c r="C430" s="35"/>
      <c r="D430" s="53"/>
    </row>
    <row r="431" spans="3:4" ht="15.75" customHeight="1" x14ac:dyDescent="0.2">
      <c r="C431" s="35"/>
      <c r="D431" s="53"/>
    </row>
    <row r="432" spans="3:4" ht="15.75" customHeight="1" x14ac:dyDescent="0.2">
      <c r="C432" s="35"/>
      <c r="D432" s="53"/>
    </row>
    <row r="433" spans="3:4" ht="15.75" customHeight="1" x14ac:dyDescent="0.2">
      <c r="C433" s="35"/>
      <c r="D433" s="53"/>
    </row>
    <row r="434" spans="3:4" ht="15.75" customHeight="1" x14ac:dyDescent="0.2">
      <c r="C434" s="35"/>
      <c r="D434" s="53"/>
    </row>
    <row r="435" spans="3:4" ht="15.75" customHeight="1" x14ac:dyDescent="0.2">
      <c r="C435" s="35"/>
      <c r="D435" s="53"/>
    </row>
    <row r="436" spans="3:4" ht="15.75" customHeight="1" x14ac:dyDescent="0.2">
      <c r="C436" s="35"/>
      <c r="D436" s="53"/>
    </row>
    <row r="437" spans="3:4" ht="15.75" customHeight="1" x14ac:dyDescent="0.2">
      <c r="C437" s="35"/>
      <c r="D437" s="53"/>
    </row>
    <row r="438" spans="3:4" ht="15.75" customHeight="1" x14ac:dyDescent="0.2">
      <c r="C438" s="35"/>
      <c r="D438" s="53"/>
    </row>
    <row r="439" spans="3:4" ht="15.75" customHeight="1" x14ac:dyDescent="0.2">
      <c r="C439" s="35"/>
      <c r="D439" s="53"/>
    </row>
    <row r="440" spans="3:4" ht="15.75" customHeight="1" x14ac:dyDescent="0.2">
      <c r="C440" s="35"/>
      <c r="D440" s="53"/>
    </row>
    <row r="441" spans="3:4" ht="15.75" customHeight="1" x14ac:dyDescent="0.2">
      <c r="C441" s="35"/>
      <c r="D441" s="53"/>
    </row>
    <row r="442" spans="3:4" ht="15.75" customHeight="1" x14ac:dyDescent="0.2">
      <c r="C442" s="35"/>
      <c r="D442" s="53"/>
    </row>
    <row r="443" spans="3:4" ht="15.75" customHeight="1" x14ac:dyDescent="0.2">
      <c r="C443" s="35"/>
      <c r="D443" s="53"/>
    </row>
    <row r="444" spans="3:4" ht="15.75" customHeight="1" x14ac:dyDescent="0.2">
      <c r="C444" s="35"/>
      <c r="D444" s="53"/>
    </row>
    <row r="445" spans="3:4" ht="15.75" customHeight="1" x14ac:dyDescent="0.2">
      <c r="C445" s="35"/>
      <c r="D445" s="53"/>
    </row>
    <row r="446" spans="3:4" ht="15.75" customHeight="1" x14ac:dyDescent="0.2">
      <c r="C446" s="35"/>
      <c r="D446" s="53"/>
    </row>
    <row r="447" spans="3:4" ht="15.75" customHeight="1" x14ac:dyDescent="0.2">
      <c r="C447" s="35"/>
      <c r="D447" s="53"/>
    </row>
    <row r="448" spans="3:4" ht="15.75" customHeight="1" x14ac:dyDescent="0.2">
      <c r="C448" s="35"/>
      <c r="D448" s="53"/>
    </row>
    <row r="449" spans="3:4" ht="15.75" customHeight="1" x14ac:dyDescent="0.2">
      <c r="C449" s="35"/>
      <c r="D449" s="53"/>
    </row>
    <row r="450" spans="3:4" ht="15.75" customHeight="1" x14ac:dyDescent="0.2">
      <c r="C450" s="35"/>
      <c r="D450" s="53"/>
    </row>
    <row r="451" spans="3:4" ht="15.75" customHeight="1" x14ac:dyDescent="0.2">
      <c r="C451" s="35"/>
      <c r="D451" s="53"/>
    </row>
    <row r="452" spans="3:4" ht="15.75" customHeight="1" x14ac:dyDescent="0.2">
      <c r="C452" s="35"/>
      <c r="D452" s="53"/>
    </row>
    <row r="453" spans="3:4" ht="15.75" customHeight="1" x14ac:dyDescent="0.2">
      <c r="C453" s="35"/>
      <c r="D453" s="53"/>
    </row>
    <row r="454" spans="3:4" ht="15.75" customHeight="1" x14ac:dyDescent="0.2">
      <c r="C454" s="35"/>
      <c r="D454" s="53"/>
    </row>
    <row r="455" spans="3:4" ht="15.75" customHeight="1" x14ac:dyDescent="0.2">
      <c r="C455" s="35"/>
      <c r="D455" s="53"/>
    </row>
    <row r="456" spans="3:4" ht="15.75" customHeight="1" x14ac:dyDescent="0.2">
      <c r="C456" s="35"/>
      <c r="D456" s="53"/>
    </row>
    <row r="457" spans="3:4" ht="15.75" customHeight="1" x14ac:dyDescent="0.2">
      <c r="C457" s="35"/>
      <c r="D457" s="53"/>
    </row>
    <row r="458" spans="3:4" ht="15.75" customHeight="1" x14ac:dyDescent="0.2">
      <c r="C458" s="35"/>
      <c r="D458" s="53"/>
    </row>
    <row r="459" spans="3:4" ht="15.75" customHeight="1" x14ac:dyDescent="0.2">
      <c r="C459" s="35"/>
      <c r="D459" s="53"/>
    </row>
    <row r="460" spans="3:4" ht="15.75" customHeight="1" x14ac:dyDescent="0.2">
      <c r="C460" s="35"/>
      <c r="D460" s="53"/>
    </row>
    <row r="461" spans="3:4" ht="15.75" customHeight="1" x14ac:dyDescent="0.2">
      <c r="C461" s="35"/>
      <c r="D461" s="53"/>
    </row>
    <row r="462" spans="3:4" ht="15.75" customHeight="1" x14ac:dyDescent="0.2">
      <c r="C462" s="35"/>
      <c r="D462" s="53"/>
    </row>
    <row r="463" spans="3:4" ht="15.75" customHeight="1" x14ac:dyDescent="0.2">
      <c r="C463" s="35"/>
      <c r="D463" s="53"/>
    </row>
    <row r="464" spans="3:4" ht="15.75" customHeight="1" x14ac:dyDescent="0.2">
      <c r="C464" s="35"/>
      <c r="D464" s="53"/>
    </row>
    <row r="465" spans="3:4" ht="15.75" customHeight="1" x14ac:dyDescent="0.2">
      <c r="C465" s="35"/>
      <c r="D465" s="53"/>
    </row>
    <row r="466" spans="3:4" ht="15.75" customHeight="1" x14ac:dyDescent="0.2">
      <c r="C466" s="35"/>
      <c r="D466" s="53"/>
    </row>
    <row r="467" spans="3:4" ht="15.75" customHeight="1" x14ac:dyDescent="0.2">
      <c r="C467" s="35"/>
      <c r="D467" s="53"/>
    </row>
    <row r="468" spans="3:4" ht="15.75" customHeight="1" x14ac:dyDescent="0.2">
      <c r="C468" s="35"/>
      <c r="D468" s="53"/>
    </row>
    <row r="469" spans="3:4" ht="15.75" customHeight="1" x14ac:dyDescent="0.2">
      <c r="C469" s="35"/>
      <c r="D469" s="53"/>
    </row>
    <row r="470" spans="3:4" ht="15.75" customHeight="1" x14ac:dyDescent="0.2">
      <c r="C470" s="35"/>
      <c r="D470" s="53"/>
    </row>
    <row r="471" spans="3:4" ht="15.75" customHeight="1" x14ac:dyDescent="0.2">
      <c r="C471" s="35"/>
      <c r="D471" s="53"/>
    </row>
    <row r="472" spans="3:4" ht="15.75" customHeight="1" x14ac:dyDescent="0.2">
      <c r="C472" s="35"/>
      <c r="D472" s="53"/>
    </row>
    <row r="473" spans="3:4" ht="15.75" customHeight="1" x14ac:dyDescent="0.2">
      <c r="C473" s="35"/>
      <c r="D473" s="53"/>
    </row>
    <row r="474" spans="3:4" ht="15.75" customHeight="1" x14ac:dyDescent="0.2">
      <c r="C474" s="35"/>
      <c r="D474" s="53"/>
    </row>
    <row r="475" spans="3:4" ht="15.75" customHeight="1" x14ac:dyDescent="0.2">
      <c r="C475" s="35"/>
      <c r="D475" s="53"/>
    </row>
    <row r="476" spans="3:4" ht="15.75" customHeight="1" x14ac:dyDescent="0.2">
      <c r="C476" s="35"/>
      <c r="D476" s="53"/>
    </row>
    <row r="477" spans="3:4" ht="15.75" customHeight="1" x14ac:dyDescent="0.2">
      <c r="C477" s="35"/>
      <c r="D477" s="53"/>
    </row>
    <row r="478" spans="3:4" ht="15.75" customHeight="1" x14ac:dyDescent="0.2">
      <c r="C478" s="35"/>
      <c r="D478" s="53"/>
    </row>
    <row r="479" spans="3:4" ht="15.75" customHeight="1" x14ac:dyDescent="0.2">
      <c r="C479" s="35"/>
      <c r="D479" s="53"/>
    </row>
    <row r="480" spans="3:4" ht="15.75" customHeight="1" x14ac:dyDescent="0.2">
      <c r="C480" s="35"/>
      <c r="D480" s="53"/>
    </row>
    <row r="481" spans="3:4" ht="15.75" customHeight="1" x14ac:dyDescent="0.2">
      <c r="C481" s="35"/>
      <c r="D481" s="53"/>
    </row>
    <row r="482" spans="3:4" ht="15.75" customHeight="1" x14ac:dyDescent="0.2">
      <c r="C482" s="35"/>
      <c r="D482" s="53"/>
    </row>
    <row r="483" spans="3:4" ht="15.75" customHeight="1" x14ac:dyDescent="0.2">
      <c r="C483" s="35"/>
      <c r="D483" s="53"/>
    </row>
    <row r="484" spans="3:4" ht="15.75" customHeight="1" x14ac:dyDescent="0.2">
      <c r="C484" s="35"/>
      <c r="D484" s="53"/>
    </row>
    <row r="485" spans="3:4" ht="15.75" customHeight="1" x14ac:dyDescent="0.2">
      <c r="C485" s="35"/>
      <c r="D485" s="53"/>
    </row>
    <row r="486" spans="3:4" ht="15.75" customHeight="1" x14ac:dyDescent="0.2">
      <c r="C486" s="35"/>
      <c r="D486" s="53"/>
    </row>
    <row r="487" spans="3:4" ht="15.75" customHeight="1" x14ac:dyDescent="0.2">
      <c r="C487" s="35"/>
      <c r="D487" s="53"/>
    </row>
    <row r="488" spans="3:4" ht="15.75" customHeight="1" x14ac:dyDescent="0.2">
      <c r="C488" s="35"/>
      <c r="D488" s="53"/>
    </row>
    <row r="489" spans="3:4" ht="15.75" customHeight="1" x14ac:dyDescent="0.2">
      <c r="C489" s="35"/>
      <c r="D489" s="53"/>
    </row>
    <row r="490" spans="3:4" ht="15.75" customHeight="1" x14ac:dyDescent="0.2">
      <c r="C490" s="35"/>
      <c r="D490" s="53"/>
    </row>
    <row r="491" spans="3:4" ht="15.75" customHeight="1" x14ac:dyDescent="0.2">
      <c r="C491" s="35"/>
      <c r="D491" s="53"/>
    </row>
    <row r="492" spans="3:4" ht="15.75" customHeight="1" x14ac:dyDescent="0.2">
      <c r="C492" s="35"/>
      <c r="D492" s="53"/>
    </row>
    <row r="493" spans="3:4" ht="15.75" customHeight="1" x14ac:dyDescent="0.2">
      <c r="C493" s="35"/>
      <c r="D493" s="53"/>
    </row>
    <row r="494" spans="3:4" ht="15.75" customHeight="1" x14ac:dyDescent="0.2">
      <c r="C494" s="35"/>
      <c r="D494" s="53"/>
    </row>
    <row r="495" spans="3:4" ht="15.75" customHeight="1" x14ac:dyDescent="0.2">
      <c r="C495" s="35"/>
      <c r="D495" s="53"/>
    </row>
    <row r="496" spans="3:4" ht="15.75" customHeight="1" x14ac:dyDescent="0.2">
      <c r="C496" s="35"/>
      <c r="D496" s="53"/>
    </row>
    <row r="497" spans="3:4" ht="15.75" customHeight="1" x14ac:dyDescent="0.2">
      <c r="C497" s="35"/>
      <c r="D497" s="53"/>
    </row>
    <row r="498" spans="3:4" ht="15.75" customHeight="1" x14ac:dyDescent="0.2">
      <c r="C498" s="35"/>
      <c r="D498" s="53"/>
    </row>
    <row r="499" spans="3:4" ht="15.75" customHeight="1" x14ac:dyDescent="0.2">
      <c r="C499" s="35"/>
      <c r="D499" s="53"/>
    </row>
    <row r="500" spans="3:4" ht="15.75" customHeight="1" x14ac:dyDescent="0.2">
      <c r="C500" s="35"/>
      <c r="D500" s="53"/>
    </row>
    <row r="501" spans="3:4" ht="15.75" customHeight="1" x14ac:dyDescent="0.2">
      <c r="C501" s="35"/>
      <c r="D501" s="53"/>
    </row>
    <row r="502" spans="3:4" ht="15.75" customHeight="1" x14ac:dyDescent="0.2">
      <c r="C502" s="35"/>
      <c r="D502" s="53"/>
    </row>
    <row r="503" spans="3:4" ht="15.75" customHeight="1" x14ac:dyDescent="0.2">
      <c r="C503" s="35"/>
      <c r="D503" s="53"/>
    </row>
    <row r="504" spans="3:4" ht="15.75" customHeight="1" x14ac:dyDescent="0.2">
      <c r="C504" s="35"/>
      <c r="D504" s="53"/>
    </row>
    <row r="505" spans="3:4" ht="15.75" customHeight="1" x14ac:dyDescent="0.2">
      <c r="C505" s="35"/>
      <c r="D505" s="53"/>
    </row>
    <row r="506" spans="3:4" ht="15.75" customHeight="1" x14ac:dyDescent="0.2">
      <c r="C506" s="35"/>
      <c r="D506" s="53"/>
    </row>
    <row r="507" spans="3:4" ht="15.75" customHeight="1" x14ac:dyDescent="0.2">
      <c r="C507" s="35"/>
      <c r="D507" s="53"/>
    </row>
    <row r="508" spans="3:4" ht="15.75" customHeight="1" x14ac:dyDescent="0.2">
      <c r="C508" s="35"/>
      <c r="D508" s="53"/>
    </row>
    <row r="509" spans="3:4" ht="15.75" customHeight="1" x14ac:dyDescent="0.2">
      <c r="C509" s="35"/>
      <c r="D509" s="53"/>
    </row>
    <row r="510" spans="3:4" ht="15.75" customHeight="1" x14ac:dyDescent="0.2">
      <c r="C510" s="35"/>
      <c r="D510" s="53"/>
    </row>
    <row r="511" spans="3:4" ht="15.75" customHeight="1" x14ac:dyDescent="0.2">
      <c r="C511" s="35"/>
      <c r="D511" s="53"/>
    </row>
    <row r="512" spans="3:4" ht="15.75" customHeight="1" x14ac:dyDescent="0.2">
      <c r="C512" s="35"/>
      <c r="D512" s="53"/>
    </row>
    <row r="513" spans="3:4" ht="15.75" customHeight="1" x14ac:dyDescent="0.2">
      <c r="C513" s="35"/>
      <c r="D513" s="53"/>
    </row>
    <row r="514" spans="3:4" ht="15.75" customHeight="1" x14ac:dyDescent="0.2">
      <c r="C514" s="35"/>
      <c r="D514" s="53"/>
    </row>
    <row r="515" spans="3:4" ht="15.75" customHeight="1" x14ac:dyDescent="0.2">
      <c r="C515" s="35"/>
      <c r="D515" s="53"/>
    </row>
    <row r="516" spans="3:4" ht="15.75" customHeight="1" x14ac:dyDescent="0.2">
      <c r="C516" s="35"/>
      <c r="D516" s="53"/>
    </row>
    <row r="517" spans="3:4" ht="15.75" customHeight="1" x14ac:dyDescent="0.2">
      <c r="C517" s="35"/>
      <c r="D517" s="53"/>
    </row>
    <row r="518" spans="3:4" ht="15.75" customHeight="1" x14ac:dyDescent="0.2">
      <c r="C518" s="35"/>
      <c r="D518" s="53"/>
    </row>
    <row r="519" spans="3:4" ht="15.75" customHeight="1" x14ac:dyDescent="0.2">
      <c r="C519" s="35"/>
      <c r="D519" s="53"/>
    </row>
    <row r="520" spans="3:4" ht="15.75" customHeight="1" x14ac:dyDescent="0.2">
      <c r="C520" s="35"/>
      <c r="D520" s="53"/>
    </row>
    <row r="521" spans="3:4" ht="15.75" customHeight="1" x14ac:dyDescent="0.2">
      <c r="C521" s="35"/>
      <c r="D521" s="53"/>
    </row>
    <row r="522" spans="3:4" ht="15.75" customHeight="1" x14ac:dyDescent="0.2">
      <c r="C522" s="35"/>
      <c r="D522" s="53"/>
    </row>
    <row r="523" spans="3:4" ht="15.75" customHeight="1" x14ac:dyDescent="0.2">
      <c r="C523" s="35"/>
      <c r="D523" s="53"/>
    </row>
    <row r="524" spans="3:4" ht="15.75" customHeight="1" x14ac:dyDescent="0.2">
      <c r="C524" s="35"/>
      <c r="D524" s="53"/>
    </row>
    <row r="525" spans="3:4" ht="15.75" customHeight="1" x14ac:dyDescent="0.2">
      <c r="C525" s="35"/>
      <c r="D525" s="53"/>
    </row>
    <row r="526" spans="3:4" ht="15.75" customHeight="1" x14ac:dyDescent="0.2">
      <c r="C526" s="35"/>
      <c r="D526" s="53"/>
    </row>
    <row r="527" spans="3:4" ht="15.75" customHeight="1" x14ac:dyDescent="0.2">
      <c r="C527" s="35"/>
      <c r="D527" s="53"/>
    </row>
    <row r="528" spans="3:4" ht="15.75" customHeight="1" x14ac:dyDescent="0.2">
      <c r="C528" s="35"/>
      <c r="D528" s="53"/>
    </row>
    <row r="529" spans="3:4" ht="15.75" customHeight="1" x14ac:dyDescent="0.2">
      <c r="C529" s="35"/>
      <c r="D529" s="53"/>
    </row>
    <row r="530" spans="3:4" ht="15.75" customHeight="1" x14ac:dyDescent="0.2">
      <c r="C530" s="35"/>
      <c r="D530" s="53"/>
    </row>
    <row r="531" spans="3:4" ht="15.75" customHeight="1" x14ac:dyDescent="0.2">
      <c r="C531" s="35"/>
      <c r="D531" s="53"/>
    </row>
    <row r="532" spans="3:4" ht="15.75" customHeight="1" x14ac:dyDescent="0.2">
      <c r="C532" s="35"/>
      <c r="D532" s="53"/>
    </row>
    <row r="533" spans="3:4" ht="15.75" customHeight="1" x14ac:dyDescent="0.2">
      <c r="C533" s="35"/>
      <c r="D533" s="53"/>
    </row>
    <row r="534" spans="3:4" ht="15.75" customHeight="1" x14ac:dyDescent="0.2">
      <c r="C534" s="35"/>
      <c r="D534" s="53"/>
    </row>
    <row r="535" spans="3:4" ht="15.75" customHeight="1" x14ac:dyDescent="0.2">
      <c r="C535" s="35"/>
      <c r="D535" s="53"/>
    </row>
    <row r="536" spans="3:4" ht="15.75" customHeight="1" x14ac:dyDescent="0.2">
      <c r="C536" s="35"/>
      <c r="D536" s="53"/>
    </row>
    <row r="537" spans="3:4" ht="15.75" customHeight="1" x14ac:dyDescent="0.2">
      <c r="C537" s="35"/>
      <c r="D537" s="53"/>
    </row>
    <row r="538" spans="3:4" ht="15.75" customHeight="1" x14ac:dyDescent="0.2">
      <c r="C538" s="35"/>
      <c r="D538" s="53"/>
    </row>
    <row r="539" spans="3:4" ht="15.75" customHeight="1" x14ac:dyDescent="0.2">
      <c r="C539" s="35"/>
      <c r="D539" s="53"/>
    </row>
    <row r="540" spans="3:4" ht="15.75" customHeight="1" x14ac:dyDescent="0.2">
      <c r="C540" s="35"/>
      <c r="D540" s="53"/>
    </row>
    <row r="541" spans="3:4" ht="15.75" customHeight="1" x14ac:dyDescent="0.2">
      <c r="C541" s="35"/>
      <c r="D541" s="53"/>
    </row>
    <row r="542" spans="3:4" ht="15.75" customHeight="1" x14ac:dyDescent="0.2">
      <c r="C542" s="35"/>
      <c r="D542" s="53"/>
    </row>
    <row r="543" spans="3:4" ht="15.75" customHeight="1" x14ac:dyDescent="0.2">
      <c r="C543" s="35"/>
      <c r="D543" s="53"/>
    </row>
    <row r="544" spans="3:4" ht="15.75" customHeight="1" x14ac:dyDescent="0.2">
      <c r="C544" s="35"/>
      <c r="D544" s="53"/>
    </row>
    <row r="545" spans="3:4" ht="15.75" customHeight="1" x14ac:dyDescent="0.2">
      <c r="C545" s="35"/>
      <c r="D545" s="53"/>
    </row>
    <row r="546" spans="3:4" ht="15.75" customHeight="1" x14ac:dyDescent="0.2">
      <c r="C546" s="35"/>
      <c r="D546" s="53"/>
    </row>
    <row r="547" spans="3:4" ht="15.75" customHeight="1" x14ac:dyDescent="0.2">
      <c r="C547" s="35"/>
      <c r="D547" s="53"/>
    </row>
    <row r="548" spans="3:4" ht="15.75" customHeight="1" x14ac:dyDescent="0.2">
      <c r="C548" s="35"/>
      <c r="D548" s="53"/>
    </row>
    <row r="549" spans="3:4" ht="15.75" customHeight="1" x14ac:dyDescent="0.2">
      <c r="C549" s="35"/>
      <c r="D549" s="53"/>
    </row>
    <row r="550" spans="3:4" ht="15.75" customHeight="1" x14ac:dyDescent="0.2">
      <c r="C550" s="35"/>
      <c r="D550" s="53"/>
    </row>
    <row r="551" spans="3:4" ht="15.75" customHeight="1" x14ac:dyDescent="0.2">
      <c r="C551" s="35"/>
      <c r="D551" s="53"/>
    </row>
    <row r="552" spans="3:4" ht="15.75" customHeight="1" x14ac:dyDescent="0.2">
      <c r="C552" s="35"/>
      <c r="D552" s="53"/>
    </row>
    <row r="553" spans="3:4" ht="15.75" customHeight="1" x14ac:dyDescent="0.2">
      <c r="C553" s="35"/>
      <c r="D553" s="53"/>
    </row>
    <row r="554" spans="3:4" ht="15.75" customHeight="1" x14ac:dyDescent="0.2">
      <c r="C554" s="35"/>
      <c r="D554" s="53"/>
    </row>
    <row r="555" spans="3:4" ht="15.75" customHeight="1" x14ac:dyDescent="0.2">
      <c r="C555" s="35"/>
      <c r="D555" s="53"/>
    </row>
    <row r="556" spans="3:4" ht="15.75" customHeight="1" x14ac:dyDescent="0.2">
      <c r="C556" s="35"/>
      <c r="D556" s="53"/>
    </row>
    <row r="557" spans="3:4" ht="15.75" customHeight="1" x14ac:dyDescent="0.2">
      <c r="C557" s="35"/>
      <c r="D557" s="53"/>
    </row>
    <row r="558" spans="3:4" ht="15.75" customHeight="1" x14ac:dyDescent="0.2">
      <c r="C558" s="35"/>
      <c r="D558" s="53"/>
    </row>
    <row r="559" spans="3:4" ht="15.75" customHeight="1" x14ac:dyDescent="0.2">
      <c r="C559" s="35"/>
      <c r="D559" s="53"/>
    </row>
    <row r="560" spans="3:4" ht="15.75" customHeight="1" x14ac:dyDescent="0.2">
      <c r="C560" s="35"/>
      <c r="D560" s="53"/>
    </row>
    <row r="561" spans="3:4" ht="15.75" customHeight="1" x14ac:dyDescent="0.2">
      <c r="C561" s="35"/>
      <c r="D561" s="53"/>
    </row>
    <row r="562" spans="3:4" ht="15.75" customHeight="1" x14ac:dyDescent="0.2">
      <c r="C562" s="35"/>
      <c r="D562" s="53"/>
    </row>
    <row r="563" spans="3:4" ht="15.75" customHeight="1" x14ac:dyDescent="0.2">
      <c r="C563" s="35"/>
      <c r="D563" s="53"/>
    </row>
    <row r="564" spans="3:4" ht="15.75" customHeight="1" x14ac:dyDescent="0.2">
      <c r="C564" s="35"/>
      <c r="D564" s="53"/>
    </row>
    <row r="565" spans="3:4" ht="15.75" customHeight="1" x14ac:dyDescent="0.2">
      <c r="C565" s="35"/>
      <c r="D565" s="53"/>
    </row>
    <row r="566" spans="3:4" ht="15.75" customHeight="1" x14ac:dyDescent="0.2">
      <c r="C566" s="35"/>
      <c r="D566" s="53"/>
    </row>
    <row r="567" spans="3:4" ht="15.75" customHeight="1" x14ac:dyDescent="0.2">
      <c r="C567" s="35"/>
      <c r="D567" s="53"/>
    </row>
    <row r="568" spans="3:4" ht="15.75" customHeight="1" x14ac:dyDescent="0.2">
      <c r="C568" s="35"/>
      <c r="D568" s="53"/>
    </row>
    <row r="569" spans="3:4" ht="15.75" customHeight="1" x14ac:dyDescent="0.2">
      <c r="C569" s="35"/>
      <c r="D569" s="53"/>
    </row>
    <row r="570" spans="3:4" ht="15.75" customHeight="1" x14ac:dyDescent="0.2">
      <c r="C570" s="35"/>
      <c r="D570" s="53"/>
    </row>
    <row r="571" spans="3:4" ht="15.75" customHeight="1" x14ac:dyDescent="0.2">
      <c r="C571" s="35"/>
      <c r="D571" s="53"/>
    </row>
    <row r="572" spans="3:4" ht="15.75" customHeight="1" x14ac:dyDescent="0.2">
      <c r="C572" s="35"/>
      <c r="D572" s="53"/>
    </row>
    <row r="573" spans="3:4" ht="15.75" customHeight="1" x14ac:dyDescent="0.2">
      <c r="C573" s="35"/>
      <c r="D573" s="53"/>
    </row>
    <row r="574" spans="3:4" ht="15.75" customHeight="1" x14ac:dyDescent="0.2">
      <c r="C574" s="35"/>
      <c r="D574" s="53"/>
    </row>
    <row r="575" spans="3:4" ht="15.75" customHeight="1" x14ac:dyDescent="0.2">
      <c r="C575" s="35"/>
      <c r="D575" s="53"/>
    </row>
    <row r="576" spans="3:4" ht="15.75" customHeight="1" x14ac:dyDescent="0.2">
      <c r="C576" s="35"/>
      <c r="D576" s="53"/>
    </row>
    <row r="577" spans="3:4" ht="15.75" customHeight="1" x14ac:dyDescent="0.2">
      <c r="C577" s="35"/>
      <c r="D577" s="53"/>
    </row>
    <row r="578" spans="3:4" ht="15.75" customHeight="1" x14ac:dyDescent="0.2">
      <c r="C578" s="35"/>
      <c r="D578" s="53"/>
    </row>
    <row r="579" spans="3:4" ht="15.75" customHeight="1" x14ac:dyDescent="0.2">
      <c r="C579" s="35"/>
      <c r="D579" s="53"/>
    </row>
    <row r="580" spans="3:4" ht="15.75" customHeight="1" x14ac:dyDescent="0.2">
      <c r="C580" s="35"/>
      <c r="D580" s="53"/>
    </row>
    <row r="581" spans="3:4" ht="15.75" customHeight="1" x14ac:dyDescent="0.2">
      <c r="C581" s="35"/>
      <c r="D581" s="53"/>
    </row>
    <row r="582" spans="3:4" ht="15.75" customHeight="1" x14ac:dyDescent="0.2">
      <c r="C582" s="35"/>
      <c r="D582" s="53"/>
    </row>
    <row r="583" spans="3:4" ht="15.75" customHeight="1" x14ac:dyDescent="0.2">
      <c r="C583" s="35"/>
      <c r="D583" s="53"/>
    </row>
    <row r="584" spans="3:4" ht="15.75" customHeight="1" x14ac:dyDescent="0.2">
      <c r="C584" s="35"/>
      <c r="D584" s="53"/>
    </row>
    <row r="585" spans="3:4" ht="15.75" customHeight="1" x14ac:dyDescent="0.2">
      <c r="C585" s="35"/>
      <c r="D585" s="53"/>
    </row>
    <row r="586" spans="3:4" ht="15.75" customHeight="1" x14ac:dyDescent="0.2">
      <c r="C586" s="35"/>
      <c r="D586" s="53"/>
    </row>
    <row r="587" spans="3:4" ht="15.75" customHeight="1" x14ac:dyDescent="0.2">
      <c r="C587" s="35"/>
      <c r="D587" s="53"/>
    </row>
    <row r="588" spans="3:4" ht="15.75" customHeight="1" x14ac:dyDescent="0.2">
      <c r="C588" s="35"/>
      <c r="D588" s="53"/>
    </row>
    <row r="589" spans="3:4" ht="15.75" customHeight="1" x14ac:dyDescent="0.2">
      <c r="C589" s="35"/>
      <c r="D589" s="53"/>
    </row>
    <row r="590" spans="3:4" ht="15.75" customHeight="1" x14ac:dyDescent="0.2">
      <c r="C590" s="35"/>
      <c r="D590" s="53"/>
    </row>
    <row r="591" spans="3:4" ht="15.75" customHeight="1" x14ac:dyDescent="0.2">
      <c r="C591" s="35"/>
      <c r="D591" s="53"/>
    </row>
    <row r="592" spans="3:4" ht="15.75" customHeight="1" x14ac:dyDescent="0.2">
      <c r="C592" s="35"/>
      <c r="D592" s="53"/>
    </row>
    <row r="593" spans="3:4" ht="15.75" customHeight="1" x14ac:dyDescent="0.2">
      <c r="C593" s="35"/>
      <c r="D593" s="53"/>
    </row>
    <row r="594" spans="3:4" ht="15.75" customHeight="1" x14ac:dyDescent="0.2">
      <c r="C594" s="35"/>
      <c r="D594" s="53"/>
    </row>
    <row r="595" spans="3:4" ht="15.75" customHeight="1" x14ac:dyDescent="0.2">
      <c r="C595" s="35"/>
      <c r="D595" s="53"/>
    </row>
    <row r="596" spans="3:4" ht="15.75" customHeight="1" x14ac:dyDescent="0.2">
      <c r="C596" s="35"/>
      <c r="D596" s="53"/>
    </row>
    <row r="597" spans="3:4" ht="15.75" customHeight="1" x14ac:dyDescent="0.2">
      <c r="C597" s="35"/>
      <c r="D597" s="53"/>
    </row>
    <row r="598" spans="3:4" ht="15.75" customHeight="1" x14ac:dyDescent="0.2">
      <c r="C598" s="35"/>
      <c r="D598" s="53"/>
    </row>
    <row r="599" spans="3:4" ht="15.75" customHeight="1" x14ac:dyDescent="0.2">
      <c r="C599" s="35"/>
      <c r="D599" s="53"/>
    </row>
    <row r="600" spans="3:4" ht="15.75" customHeight="1" x14ac:dyDescent="0.2">
      <c r="C600" s="35"/>
      <c r="D600" s="53"/>
    </row>
    <row r="601" spans="3:4" ht="15.75" customHeight="1" x14ac:dyDescent="0.2">
      <c r="C601" s="35"/>
      <c r="D601" s="53"/>
    </row>
    <row r="602" spans="3:4" ht="15.75" customHeight="1" x14ac:dyDescent="0.2">
      <c r="C602" s="35"/>
      <c r="D602" s="53"/>
    </row>
    <row r="603" spans="3:4" ht="15.75" customHeight="1" x14ac:dyDescent="0.2">
      <c r="C603" s="35"/>
      <c r="D603" s="53"/>
    </row>
    <row r="604" spans="3:4" ht="15.75" customHeight="1" x14ac:dyDescent="0.2">
      <c r="C604" s="35"/>
      <c r="D604" s="53"/>
    </row>
    <row r="605" spans="3:4" ht="15.75" customHeight="1" x14ac:dyDescent="0.2">
      <c r="C605" s="35"/>
      <c r="D605" s="53"/>
    </row>
    <row r="606" spans="3:4" ht="15.75" customHeight="1" x14ac:dyDescent="0.2">
      <c r="C606" s="35"/>
      <c r="D606" s="53"/>
    </row>
    <row r="607" spans="3:4" ht="15.75" customHeight="1" x14ac:dyDescent="0.2">
      <c r="C607" s="35"/>
      <c r="D607" s="53"/>
    </row>
    <row r="608" spans="3:4" ht="15.75" customHeight="1" x14ac:dyDescent="0.2">
      <c r="C608" s="35"/>
      <c r="D608" s="53"/>
    </row>
    <row r="609" spans="3:4" ht="15.75" customHeight="1" x14ac:dyDescent="0.2">
      <c r="C609" s="35"/>
      <c r="D609" s="53"/>
    </row>
    <row r="610" spans="3:4" ht="15.75" customHeight="1" x14ac:dyDescent="0.2">
      <c r="C610" s="35"/>
      <c r="D610" s="53"/>
    </row>
    <row r="611" spans="3:4" ht="15.75" customHeight="1" x14ac:dyDescent="0.2">
      <c r="C611" s="35"/>
      <c r="D611" s="53"/>
    </row>
    <row r="612" spans="3:4" ht="15.75" customHeight="1" x14ac:dyDescent="0.2">
      <c r="C612" s="35"/>
      <c r="D612" s="53"/>
    </row>
    <row r="613" spans="3:4" ht="15.75" customHeight="1" x14ac:dyDescent="0.2">
      <c r="C613" s="35"/>
      <c r="D613" s="53"/>
    </row>
    <row r="614" spans="3:4" ht="15.75" customHeight="1" x14ac:dyDescent="0.2">
      <c r="C614" s="35"/>
      <c r="D614" s="53"/>
    </row>
    <row r="615" spans="3:4" ht="15.75" customHeight="1" x14ac:dyDescent="0.2">
      <c r="C615" s="35"/>
      <c r="D615" s="53"/>
    </row>
    <row r="616" spans="3:4" ht="15.75" customHeight="1" x14ac:dyDescent="0.2">
      <c r="C616" s="35"/>
      <c r="D616" s="53"/>
    </row>
    <row r="617" spans="3:4" ht="15.75" customHeight="1" x14ac:dyDescent="0.2">
      <c r="C617" s="35"/>
      <c r="D617" s="53"/>
    </row>
    <row r="618" spans="3:4" ht="15.75" customHeight="1" x14ac:dyDescent="0.2">
      <c r="C618" s="35"/>
      <c r="D618" s="53"/>
    </row>
    <row r="619" spans="3:4" ht="15.75" customHeight="1" x14ac:dyDescent="0.2">
      <c r="C619" s="35"/>
      <c r="D619" s="53"/>
    </row>
    <row r="620" spans="3:4" ht="15.75" customHeight="1" x14ac:dyDescent="0.2">
      <c r="C620" s="35"/>
      <c r="D620" s="53"/>
    </row>
    <row r="621" spans="3:4" ht="15.75" customHeight="1" x14ac:dyDescent="0.2">
      <c r="C621" s="35"/>
      <c r="D621" s="53"/>
    </row>
    <row r="622" spans="3:4" ht="15.75" customHeight="1" x14ac:dyDescent="0.2">
      <c r="C622" s="35"/>
      <c r="D622" s="53"/>
    </row>
    <row r="623" spans="3:4" ht="15.75" customHeight="1" x14ac:dyDescent="0.2">
      <c r="C623" s="35"/>
      <c r="D623" s="53"/>
    </row>
    <row r="624" spans="3:4" ht="15.75" customHeight="1" x14ac:dyDescent="0.2">
      <c r="C624" s="35"/>
      <c r="D624" s="53"/>
    </row>
    <row r="625" spans="3:4" ht="15.75" customHeight="1" x14ac:dyDescent="0.2">
      <c r="C625" s="35"/>
      <c r="D625" s="53"/>
    </row>
    <row r="626" spans="3:4" ht="15.75" customHeight="1" x14ac:dyDescent="0.2">
      <c r="C626" s="35"/>
      <c r="D626" s="53"/>
    </row>
    <row r="627" spans="3:4" ht="15.75" customHeight="1" x14ac:dyDescent="0.2">
      <c r="C627" s="35"/>
      <c r="D627" s="53"/>
    </row>
    <row r="628" spans="3:4" ht="15.75" customHeight="1" x14ac:dyDescent="0.2">
      <c r="C628" s="35"/>
      <c r="D628" s="53"/>
    </row>
    <row r="629" spans="3:4" ht="15.75" customHeight="1" x14ac:dyDescent="0.2">
      <c r="C629" s="35"/>
      <c r="D629" s="53"/>
    </row>
    <row r="630" spans="3:4" ht="15.75" customHeight="1" x14ac:dyDescent="0.2">
      <c r="C630" s="35"/>
      <c r="D630" s="53"/>
    </row>
    <row r="631" spans="3:4" ht="15.75" customHeight="1" x14ac:dyDescent="0.2">
      <c r="C631" s="35"/>
      <c r="D631" s="53"/>
    </row>
    <row r="632" spans="3:4" ht="15.75" customHeight="1" x14ac:dyDescent="0.2">
      <c r="C632" s="35"/>
      <c r="D632" s="53"/>
    </row>
    <row r="633" spans="3:4" ht="15.75" customHeight="1" x14ac:dyDescent="0.2">
      <c r="C633" s="35"/>
      <c r="D633" s="53"/>
    </row>
    <row r="634" spans="3:4" ht="15.75" customHeight="1" x14ac:dyDescent="0.2">
      <c r="C634" s="35"/>
      <c r="D634" s="53"/>
    </row>
    <row r="635" spans="3:4" ht="15.75" customHeight="1" x14ac:dyDescent="0.2">
      <c r="C635" s="35"/>
      <c r="D635" s="53"/>
    </row>
    <row r="636" spans="3:4" ht="15.75" customHeight="1" x14ac:dyDescent="0.2">
      <c r="C636" s="35"/>
      <c r="D636" s="53"/>
    </row>
    <row r="637" spans="3:4" ht="15.75" customHeight="1" x14ac:dyDescent="0.2">
      <c r="C637" s="35"/>
      <c r="D637" s="53"/>
    </row>
    <row r="638" spans="3:4" ht="15.75" customHeight="1" x14ac:dyDescent="0.2">
      <c r="C638" s="35"/>
      <c r="D638" s="53"/>
    </row>
    <row r="639" spans="3:4" ht="15.75" customHeight="1" x14ac:dyDescent="0.2">
      <c r="C639" s="35"/>
      <c r="D639" s="53"/>
    </row>
    <row r="640" spans="3:4" ht="15.75" customHeight="1" x14ac:dyDescent="0.2">
      <c r="C640" s="35"/>
      <c r="D640" s="53"/>
    </row>
    <row r="641" spans="3:4" ht="15.75" customHeight="1" x14ac:dyDescent="0.2">
      <c r="C641" s="35"/>
      <c r="D641" s="53"/>
    </row>
    <row r="642" spans="3:4" ht="15.75" customHeight="1" x14ac:dyDescent="0.2">
      <c r="C642" s="35"/>
      <c r="D642" s="53"/>
    </row>
    <row r="643" spans="3:4" ht="15.75" customHeight="1" x14ac:dyDescent="0.2">
      <c r="C643" s="35"/>
      <c r="D643" s="53"/>
    </row>
    <row r="644" spans="3:4" ht="15.75" customHeight="1" x14ac:dyDescent="0.2">
      <c r="C644" s="35"/>
      <c r="D644" s="53"/>
    </row>
    <row r="645" spans="3:4" ht="15.75" customHeight="1" x14ac:dyDescent="0.2">
      <c r="C645" s="35"/>
      <c r="D645" s="53"/>
    </row>
    <row r="646" spans="3:4" ht="15.75" customHeight="1" x14ac:dyDescent="0.2">
      <c r="C646" s="35"/>
      <c r="D646" s="53"/>
    </row>
    <row r="647" spans="3:4" ht="15.75" customHeight="1" x14ac:dyDescent="0.2">
      <c r="C647" s="35"/>
      <c r="D647" s="53"/>
    </row>
    <row r="648" spans="3:4" ht="15.75" customHeight="1" x14ac:dyDescent="0.2">
      <c r="C648" s="35"/>
      <c r="D648" s="53"/>
    </row>
    <row r="649" spans="3:4" ht="15.75" customHeight="1" x14ac:dyDescent="0.2">
      <c r="C649" s="35"/>
      <c r="D649" s="53"/>
    </row>
    <row r="650" spans="3:4" ht="15.75" customHeight="1" x14ac:dyDescent="0.2">
      <c r="C650" s="35"/>
      <c r="D650" s="53"/>
    </row>
    <row r="651" spans="3:4" ht="15.75" customHeight="1" x14ac:dyDescent="0.2">
      <c r="C651" s="35"/>
      <c r="D651" s="53"/>
    </row>
    <row r="652" spans="3:4" ht="15.75" customHeight="1" x14ac:dyDescent="0.2">
      <c r="C652" s="35"/>
      <c r="D652" s="53"/>
    </row>
    <row r="653" spans="3:4" ht="15.75" customHeight="1" x14ac:dyDescent="0.2">
      <c r="C653" s="35"/>
      <c r="D653" s="53"/>
    </row>
    <row r="654" spans="3:4" ht="15.75" customHeight="1" x14ac:dyDescent="0.2">
      <c r="C654" s="35"/>
      <c r="D654" s="53"/>
    </row>
    <row r="655" spans="3:4" ht="15.75" customHeight="1" x14ac:dyDescent="0.2">
      <c r="C655" s="35"/>
      <c r="D655" s="53"/>
    </row>
    <row r="656" spans="3:4" ht="15.75" customHeight="1" x14ac:dyDescent="0.2">
      <c r="C656" s="35"/>
      <c r="D656" s="53"/>
    </row>
    <row r="657" spans="3:4" ht="15.75" customHeight="1" x14ac:dyDescent="0.2">
      <c r="C657" s="35"/>
      <c r="D657" s="53"/>
    </row>
    <row r="658" spans="3:4" ht="15.75" customHeight="1" x14ac:dyDescent="0.2">
      <c r="C658" s="35"/>
      <c r="D658" s="53"/>
    </row>
    <row r="659" spans="3:4" ht="15.75" customHeight="1" x14ac:dyDescent="0.2">
      <c r="C659" s="35"/>
      <c r="D659" s="53"/>
    </row>
    <row r="660" spans="3:4" ht="15.75" customHeight="1" x14ac:dyDescent="0.2">
      <c r="C660" s="35"/>
      <c r="D660" s="53"/>
    </row>
    <row r="661" spans="3:4" ht="15.75" customHeight="1" x14ac:dyDescent="0.2">
      <c r="C661" s="35"/>
      <c r="D661" s="53"/>
    </row>
    <row r="662" spans="3:4" ht="15.75" customHeight="1" x14ac:dyDescent="0.2">
      <c r="C662" s="35"/>
      <c r="D662" s="53"/>
    </row>
    <row r="663" spans="3:4" ht="15.75" customHeight="1" x14ac:dyDescent="0.2">
      <c r="C663" s="35"/>
      <c r="D663" s="53"/>
    </row>
    <row r="664" spans="3:4" ht="15.75" customHeight="1" x14ac:dyDescent="0.2">
      <c r="C664" s="35"/>
      <c r="D664" s="53"/>
    </row>
    <row r="665" spans="3:4" ht="15.75" customHeight="1" x14ac:dyDescent="0.2">
      <c r="C665" s="35"/>
      <c r="D665" s="53"/>
    </row>
    <row r="666" spans="3:4" ht="15.75" customHeight="1" x14ac:dyDescent="0.2">
      <c r="C666" s="35"/>
      <c r="D666" s="53"/>
    </row>
    <row r="667" spans="3:4" ht="15.75" customHeight="1" x14ac:dyDescent="0.2">
      <c r="C667" s="35"/>
      <c r="D667" s="53"/>
    </row>
    <row r="668" spans="3:4" ht="15.75" customHeight="1" x14ac:dyDescent="0.2">
      <c r="C668" s="35"/>
      <c r="D668" s="53"/>
    </row>
    <row r="669" spans="3:4" ht="15.75" customHeight="1" x14ac:dyDescent="0.2">
      <c r="C669" s="35"/>
      <c r="D669" s="53"/>
    </row>
    <row r="670" spans="3:4" ht="15.75" customHeight="1" x14ac:dyDescent="0.2">
      <c r="C670" s="35"/>
      <c r="D670" s="53"/>
    </row>
    <row r="671" spans="3:4" ht="15.75" customHeight="1" x14ac:dyDescent="0.2">
      <c r="C671" s="35"/>
      <c r="D671" s="53"/>
    </row>
    <row r="672" spans="3:4" ht="15.75" customHeight="1" x14ac:dyDescent="0.2">
      <c r="C672" s="35"/>
      <c r="D672" s="53"/>
    </row>
    <row r="673" spans="3:4" ht="15.75" customHeight="1" x14ac:dyDescent="0.2">
      <c r="C673" s="35"/>
      <c r="D673" s="53"/>
    </row>
    <row r="674" spans="3:4" ht="15.75" customHeight="1" x14ac:dyDescent="0.2">
      <c r="C674" s="35"/>
      <c r="D674" s="53"/>
    </row>
    <row r="675" spans="3:4" ht="15.75" customHeight="1" x14ac:dyDescent="0.2">
      <c r="C675" s="35"/>
      <c r="D675" s="53"/>
    </row>
    <row r="676" spans="3:4" ht="15.75" customHeight="1" x14ac:dyDescent="0.2">
      <c r="C676" s="35"/>
      <c r="D676" s="53"/>
    </row>
    <row r="677" spans="3:4" ht="15.75" customHeight="1" x14ac:dyDescent="0.2">
      <c r="C677" s="35"/>
      <c r="D677" s="53"/>
    </row>
    <row r="678" spans="3:4" ht="15.75" customHeight="1" x14ac:dyDescent="0.2">
      <c r="C678" s="35"/>
      <c r="D678" s="53"/>
    </row>
    <row r="679" spans="3:4" ht="15.75" customHeight="1" x14ac:dyDescent="0.2">
      <c r="C679" s="35"/>
      <c r="D679" s="53"/>
    </row>
    <row r="680" spans="3:4" ht="15.75" customHeight="1" x14ac:dyDescent="0.2">
      <c r="C680" s="35"/>
      <c r="D680" s="53"/>
    </row>
    <row r="681" spans="3:4" ht="15.75" customHeight="1" x14ac:dyDescent="0.2">
      <c r="C681" s="35"/>
      <c r="D681" s="53"/>
    </row>
    <row r="682" spans="3:4" ht="15.75" customHeight="1" x14ac:dyDescent="0.2">
      <c r="C682" s="35"/>
      <c r="D682" s="53"/>
    </row>
    <row r="683" spans="3:4" ht="15.75" customHeight="1" x14ac:dyDescent="0.2">
      <c r="C683" s="35"/>
      <c r="D683" s="53"/>
    </row>
    <row r="684" spans="3:4" ht="15.75" customHeight="1" x14ac:dyDescent="0.2">
      <c r="C684" s="35"/>
      <c r="D684" s="53"/>
    </row>
    <row r="685" spans="3:4" ht="15.75" customHeight="1" x14ac:dyDescent="0.2">
      <c r="C685" s="35"/>
      <c r="D685" s="53"/>
    </row>
    <row r="686" spans="3:4" ht="15.75" customHeight="1" x14ac:dyDescent="0.2">
      <c r="C686" s="35"/>
      <c r="D686" s="53"/>
    </row>
    <row r="687" spans="3:4" ht="15.75" customHeight="1" x14ac:dyDescent="0.2">
      <c r="C687" s="35"/>
      <c r="D687" s="53"/>
    </row>
    <row r="688" spans="3:4" ht="15.75" customHeight="1" x14ac:dyDescent="0.2">
      <c r="C688" s="35"/>
      <c r="D688" s="53"/>
    </row>
    <row r="689" spans="3:4" ht="15.75" customHeight="1" x14ac:dyDescent="0.2">
      <c r="C689" s="35"/>
      <c r="D689" s="53"/>
    </row>
    <row r="690" spans="3:4" ht="15.75" customHeight="1" x14ac:dyDescent="0.2">
      <c r="C690" s="35"/>
      <c r="D690" s="53"/>
    </row>
    <row r="691" spans="3:4" ht="15.75" customHeight="1" x14ac:dyDescent="0.2">
      <c r="C691" s="35"/>
      <c r="D691" s="53"/>
    </row>
    <row r="692" spans="3:4" ht="15.75" customHeight="1" x14ac:dyDescent="0.2">
      <c r="C692" s="35"/>
      <c r="D692" s="53"/>
    </row>
    <row r="693" spans="3:4" ht="15.75" customHeight="1" x14ac:dyDescent="0.2">
      <c r="C693" s="35"/>
      <c r="D693" s="53"/>
    </row>
    <row r="694" spans="3:4" ht="15.75" customHeight="1" x14ac:dyDescent="0.2">
      <c r="C694" s="35"/>
      <c r="D694" s="53"/>
    </row>
    <row r="695" spans="3:4" ht="15.75" customHeight="1" x14ac:dyDescent="0.2">
      <c r="C695" s="35"/>
      <c r="D695" s="53"/>
    </row>
    <row r="696" spans="3:4" ht="15.75" customHeight="1" x14ac:dyDescent="0.2">
      <c r="C696" s="35"/>
      <c r="D696" s="53"/>
    </row>
    <row r="697" spans="3:4" ht="15.75" customHeight="1" x14ac:dyDescent="0.2">
      <c r="C697" s="35"/>
      <c r="D697" s="53"/>
    </row>
    <row r="698" spans="3:4" ht="15.75" customHeight="1" x14ac:dyDescent="0.2">
      <c r="C698" s="35"/>
      <c r="D698" s="53"/>
    </row>
    <row r="699" spans="3:4" ht="15.75" customHeight="1" x14ac:dyDescent="0.2">
      <c r="C699" s="35"/>
      <c r="D699" s="53"/>
    </row>
    <row r="700" spans="3:4" ht="15.75" customHeight="1" x14ac:dyDescent="0.2">
      <c r="C700" s="35"/>
      <c r="D700" s="53"/>
    </row>
    <row r="701" spans="3:4" ht="15.75" customHeight="1" x14ac:dyDescent="0.2">
      <c r="C701" s="35"/>
      <c r="D701" s="53"/>
    </row>
    <row r="702" spans="3:4" ht="15.75" customHeight="1" x14ac:dyDescent="0.2">
      <c r="C702" s="35"/>
      <c r="D702" s="53"/>
    </row>
    <row r="703" spans="3:4" ht="15.75" customHeight="1" x14ac:dyDescent="0.2">
      <c r="C703" s="35"/>
      <c r="D703" s="53"/>
    </row>
    <row r="704" spans="3:4" ht="15.75" customHeight="1" x14ac:dyDescent="0.2">
      <c r="C704" s="35"/>
      <c r="D704" s="53"/>
    </row>
    <row r="705" spans="3:4" ht="15.75" customHeight="1" x14ac:dyDescent="0.2">
      <c r="C705" s="35"/>
      <c r="D705" s="53"/>
    </row>
    <row r="706" spans="3:4" ht="15.75" customHeight="1" x14ac:dyDescent="0.2">
      <c r="C706" s="35"/>
      <c r="D706" s="53"/>
    </row>
    <row r="707" spans="3:4" ht="15.75" customHeight="1" x14ac:dyDescent="0.2">
      <c r="C707" s="35"/>
      <c r="D707" s="53"/>
    </row>
    <row r="708" spans="3:4" ht="15.75" customHeight="1" x14ac:dyDescent="0.2">
      <c r="C708" s="35"/>
      <c r="D708" s="53"/>
    </row>
    <row r="709" spans="3:4" ht="15.75" customHeight="1" x14ac:dyDescent="0.2">
      <c r="C709" s="35"/>
      <c r="D709" s="53"/>
    </row>
    <row r="710" spans="3:4" ht="15.75" customHeight="1" x14ac:dyDescent="0.2">
      <c r="C710" s="35"/>
      <c r="D710" s="53"/>
    </row>
    <row r="711" spans="3:4" ht="15.75" customHeight="1" x14ac:dyDescent="0.2">
      <c r="C711" s="35"/>
      <c r="D711" s="53"/>
    </row>
    <row r="712" spans="3:4" ht="15.75" customHeight="1" x14ac:dyDescent="0.2">
      <c r="C712" s="35"/>
      <c r="D712" s="53"/>
    </row>
    <row r="713" spans="3:4" ht="15.75" customHeight="1" x14ac:dyDescent="0.2">
      <c r="C713" s="35"/>
      <c r="D713" s="53"/>
    </row>
    <row r="714" spans="3:4" ht="15.75" customHeight="1" x14ac:dyDescent="0.2">
      <c r="C714" s="35"/>
      <c r="D714" s="53"/>
    </row>
    <row r="715" spans="3:4" ht="15.75" customHeight="1" x14ac:dyDescent="0.2">
      <c r="C715" s="35"/>
      <c r="D715" s="53"/>
    </row>
    <row r="716" spans="3:4" ht="15.75" customHeight="1" x14ac:dyDescent="0.2">
      <c r="C716" s="35"/>
      <c r="D716" s="53"/>
    </row>
    <row r="717" spans="3:4" ht="15.75" customHeight="1" x14ac:dyDescent="0.2">
      <c r="C717" s="35"/>
      <c r="D717" s="53"/>
    </row>
    <row r="718" spans="3:4" ht="15.75" customHeight="1" x14ac:dyDescent="0.2">
      <c r="C718" s="35"/>
      <c r="D718" s="53"/>
    </row>
    <row r="719" spans="3:4" ht="15.75" customHeight="1" x14ac:dyDescent="0.2">
      <c r="C719" s="35"/>
      <c r="D719" s="53"/>
    </row>
    <row r="720" spans="3:4" ht="15.75" customHeight="1" x14ac:dyDescent="0.2">
      <c r="C720" s="35"/>
      <c r="D720" s="53"/>
    </row>
    <row r="721" spans="3:4" ht="15.75" customHeight="1" x14ac:dyDescent="0.2">
      <c r="C721" s="35"/>
      <c r="D721" s="53"/>
    </row>
    <row r="722" spans="3:4" ht="15.75" customHeight="1" x14ac:dyDescent="0.2">
      <c r="C722" s="35"/>
      <c r="D722" s="53"/>
    </row>
    <row r="723" spans="3:4" ht="15.75" customHeight="1" x14ac:dyDescent="0.2">
      <c r="C723" s="35"/>
      <c r="D723" s="53"/>
    </row>
    <row r="724" spans="3:4" ht="15.75" customHeight="1" x14ac:dyDescent="0.2">
      <c r="C724" s="35"/>
      <c r="D724" s="53"/>
    </row>
    <row r="725" spans="3:4" ht="15.75" customHeight="1" x14ac:dyDescent="0.2">
      <c r="C725" s="35"/>
      <c r="D725" s="53"/>
    </row>
    <row r="726" spans="3:4" ht="15.75" customHeight="1" x14ac:dyDescent="0.2">
      <c r="C726" s="35"/>
      <c r="D726" s="53"/>
    </row>
    <row r="727" spans="3:4" ht="15.75" customHeight="1" x14ac:dyDescent="0.2">
      <c r="C727" s="35"/>
      <c r="D727" s="53"/>
    </row>
    <row r="728" spans="3:4" ht="15.75" customHeight="1" x14ac:dyDescent="0.2">
      <c r="C728" s="35"/>
      <c r="D728" s="53"/>
    </row>
    <row r="729" spans="3:4" ht="15.75" customHeight="1" x14ac:dyDescent="0.2">
      <c r="C729" s="35"/>
      <c r="D729" s="53"/>
    </row>
    <row r="730" spans="3:4" ht="15.75" customHeight="1" x14ac:dyDescent="0.2">
      <c r="C730" s="35"/>
      <c r="D730" s="53"/>
    </row>
    <row r="731" spans="3:4" ht="15.75" customHeight="1" x14ac:dyDescent="0.2">
      <c r="C731" s="35"/>
      <c r="D731" s="53"/>
    </row>
    <row r="732" spans="3:4" ht="15.75" customHeight="1" x14ac:dyDescent="0.2">
      <c r="C732" s="35"/>
      <c r="D732" s="53"/>
    </row>
    <row r="733" spans="3:4" ht="15.75" customHeight="1" x14ac:dyDescent="0.2">
      <c r="C733" s="35"/>
      <c r="D733" s="53"/>
    </row>
    <row r="734" spans="3:4" ht="15.75" customHeight="1" x14ac:dyDescent="0.2">
      <c r="C734" s="35"/>
      <c r="D734" s="53"/>
    </row>
    <row r="735" spans="3:4" ht="15.75" customHeight="1" x14ac:dyDescent="0.2">
      <c r="C735" s="35"/>
      <c r="D735" s="53"/>
    </row>
    <row r="736" spans="3:4" ht="15.75" customHeight="1" x14ac:dyDescent="0.2">
      <c r="C736" s="35"/>
      <c r="D736" s="53"/>
    </row>
    <row r="737" spans="3:4" ht="15.75" customHeight="1" x14ac:dyDescent="0.2">
      <c r="C737" s="35"/>
      <c r="D737" s="53"/>
    </row>
    <row r="738" spans="3:4" ht="15.75" customHeight="1" x14ac:dyDescent="0.2">
      <c r="C738" s="35"/>
      <c r="D738" s="53"/>
    </row>
    <row r="739" spans="3:4" ht="15.75" customHeight="1" x14ac:dyDescent="0.2">
      <c r="C739" s="35"/>
      <c r="D739" s="53"/>
    </row>
    <row r="740" spans="3:4" ht="15.75" customHeight="1" x14ac:dyDescent="0.2">
      <c r="C740" s="35"/>
      <c r="D740" s="53"/>
    </row>
    <row r="741" spans="3:4" ht="15.75" customHeight="1" x14ac:dyDescent="0.2">
      <c r="C741" s="35"/>
      <c r="D741" s="53"/>
    </row>
    <row r="742" spans="3:4" ht="15.75" customHeight="1" x14ac:dyDescent="0.2">
      <c r="C742" s="35"/>
      <c r="D742" s="53"/>
    </row>
    <row r="743" spans="3:4" ht="15.75" customHeight="1" x14ac:dyDescent="0.2">
      <c r="C743" s="35"/>
      <c r="D743" s="53"/>
    </row>
    <row r="744" spans="3:4" ht="15.75" customHeight="1" x14ac:dyDescent="0.2">
      <c r="C744" s="35"/>
      <c r="D744" s="53"/>
    </row>
    <row r="745" spans="3:4" ht="15.75" customHeight="1" x14ac:dyDescent="0.2">
      <c r="C745" s="35"/>
      <c r="D745" s="53"/>
    </row>
    <row r="746" spans="3:4" ht="15.75" customHeight="1" x14ac:dyDescent="0.2">
      <c r="C746" s="35"/>
      <c r="D746" s="53"/>
    </row>
    <row r="747" spans="3:4" ht="15.75" customHeight="1" x14ac:dyDescent="0.2">
      <c r="C747" s="35"/>
      <c r="D747" s="53"/>
    </row>
    <row r="748" spans="3:4" ht="15.75" customHeight="1" x14ac:dyDescent="0.2">
      <c r="C748" s="35"/>
      <c r="D748" s="53"/>
    </row>
    <row r="749" spans="3:4" ht="15.75" customHeight="1" x14ac:dyDescent="0.2">
      <c r="C749" s="35"/>
      <c r="D749" s="53"/>
    </row>
    <row r="750" spans="3:4" ht="15.75" customHeight="1" x14ac:dyDescent="0.2">
      <c r="C750" s="35"/>
      <c r="D750" s="53"/>
    </row>
    <row r="751" spans="3:4" ht="15.75" customHeight="1" x14ac:dyDescent="0.2">
      <c r="C751" s="35"/>
      <c r="D751" s="53"/>
    </row>
    <row r="752" spans="3:4" ht="15.75" customHeight="1" x14ac:dyDescent="0.2">
      <c r="C752" s="35"/>
      <c r="D752" s="53"/>
    </row>
    <row r="753" spans="3:4" ht="15.75" customHeight="1" x14ac:dyDescent="0.2">
      <c r="C753" s="35"/>
      <c r="D753" s="53"/>
    </row>
    <row r="754" spans="3:4" ht="15.75" customHeight="1" x14ac:dyDescent="0.2">
      <c r="C754" s="35"/>
      <c r="D754" s="53"/>
    </row>
    <row r="755" spans="3:4" ht="15.75" customHeight="1" x14ac:dyDescent="0.2">
      <c r="C755" s="35"/>
      <c r="D755" s="53"/>
    </row>
    <row r="756" spans="3:4" ht="15.75" customHeight="1" x14ac:dyDescent="0.2">
      <c r="C756" s="35"/>
      <c r="D756" s="53"/>
    </row>
    <row r="757" spans="3:4" ht="15.75" customHeight="1" x14ac:dyDescent="0.2">
      <c r="C757" s="35"/>
      <c r="D757" s="53"/>
    </row>
    <row r="758" spans="3:4" ht="15.75" customHeight="1" x14ac:dyDescent="0.2">
      <c r="C758" s="35"/>
      <c r="D758" s="53"/>
    </row>
    <row r="759" spans="3:4" ht="15.75" customHeight="1" x14ac:dyDescent="0.2">
      <c r="C759" s="35"/>
      <c r="D759" s="53"/>
    </row>
    <row r="760" spans="3:4" ht="15.75" customHeight="1" x14ac:dyDescent="0.2">
      <c r="C760" s="35"/>
      <c r="D760" s="53"/>
    </row>
    <row r="761" spans="3:4" ht="15.75" customHeight="1" x14ac:dyDescent="0.2">
      <c r="C761" s="35"/>
      <c r="D761" s="53"/>
    </row>
    <row r="762" spans="3:4" ht="15.75" customHeight="1" x14ac:dyDescent="0.2">
      <c r="C762" s="35"/>
      <c r="D762" s="53"/>
    </row>
    <row r="763" spans="3:4" ht="15.75" customHeight="1" x14ac:dyDescent="0.2">
      <c r="C763" s="35"/>
      <c r="D763" s="53"/>
    </row>
    <row r="764" spans="3:4" ht="15.75" customHeight="1" x14ac:dyDescent="0.2">
      <c r="C764" s="35"/>
      <c r="D764" s="53"/>
    </row>
    <row r="765" spans="3:4" ht="15.75" customHeight="1" x14ac:dyDescent="0.2">
      <c r="C765" s="35"/>
      <c r="D765" s="53"/>
    </row>
    <row r="766" spans="3:4" ht="15.75" customHeight="1" x14ac:dyDescent="0.2">
      <c r="C766" s="35"/>
      <c r="D766" s="53"/>
    </row>
    <row r="767" spans="3:4" ht="15.75" customHeight="1" x14ac:dyDescent="0.2">
      <c r="C767" s="35"/>
      <c r="D767" s="53"/>
    </row>
    <row r="768" spans="3:4" ht="15.75" customHeight="1" x14ac:dyDescent="0.2">
      <c r="C768" s="35"/>
      <c r="D768" s="53"/>
    </row>
    <row r="769" spans="3:4" ht="15.75" customHeight="1" x14ac:dyDescent="0.2">
      <c r="C769" s="35"/>
      <c r="D769" s="53"/>
    </row>
    <row r="770" spans="3:4" ht="15.75" customHeight="1" x14ac:dyDescent="0.2">
      <c r="C770" s="35"/>
      <c r="D770" s="53"/>
    </row>
    <row r="771" spans="3:4" ht="15.75" customHeight="1" x14ac:dyDescent="0.2">
      <c r="C771" s="35"/>
      <c r="D771" s="53"/>
    </row>
    <row r="772" spans="3:4" ht="15.75" customHeight="1" x14ac:dyDescent="0.2">
      <c r="C772" s="35"/>
      <c r="D772" s="53"/>
    </row>
    <row r="773" spans="3:4" ht="15.75" customHeight="1" x14ac:dyDescent="0.2">
      <c r="C773" s="35"/>
      <c r="D773" s="53"/>
    </row>
    <row r="774" spans="3:4" ht="15.75" customHeight="1" x14ac:dyDescent="0.2">
      <c r="C774" s="35"/>
      <c r="D774" s="53"/>
    </row>
    <row r="775" spans="3:4" ht="15.75" customHeight="1" x14ac:dyDescent="0.2">
      <c r="C775" s="35"/>
      <c r="D775" s="53"/>
    </row>
    <row r="776" spans="3:4" ht="15.75" customHeight="1" x14ac:dyDescent="0.2">
      <c r="C776" s="35"/>
      <c r="D776" s="53"/>
    </row>
    <row r="777" spans="3:4" ht="15.75" customHeight="1" x14ac:dyDescent="0.2">
      <c r="C777" s="35"/>
      <c r="D777" s="53"/>
    </row>
    <row r="778" spans="3:4" ht="15.75" customHeight="1" x14ac:dyDescent="0.2">
      <c r="C778" s="35"/>
      <c r="D778" s="53"/>
    </row>
    <row r="779" spans="3:4" ht="15.75" customHeight="1" x14ac:dyDescent="0.2">
      <c r="C779" s="35"/>
      <c r="D779" s="53"/>
    </row>
    <row r="780" spans="3:4" ht="15.75" customHeight="1" x14ac:dyDescent="0.2">
      <c r="C780" s="35"/>
      <c r="D780" s="53"/>
    </row>
    <row r="781" spans="3:4" ht="15.75" customHeight="1" x14ac:dyDescent="0.2">
      <c r="C781" s="35"/>
      <c r="D781" s="53"/>
    </row>
    <row r="782" spans="3:4" ht="15.75" customHeight="1" x14ac:dyDescent="0.2">
      <c r="C782" s="35"/>
      <c r="D782" s="53"/>
    </row>
    <row r="783" spans="3:4" ht="15.75" customHeight="1" x14ac:dyDescent="0.2">
      <c r="C783" s="35"/>
      <c r="D783" s="53"/>
    </row>
    <row r="784" spans="3:4" ht="15.75" customHeight="1" x14ac:dyDescent="0.2">
      <c r="C784" s="35"/>
      <c r="D784" s="53"/>
    </row>
    <row r="785" spans="3:4" ht="15.75" customHeight="1" x14ac:dyDescent="0.2">
      <c r="C785" s="35"/>
      <c r="D785" s="53"/>
    </row>
    <row r="786" spans="3:4" ht="15.75" customHeight="1" x14ac:dyDescent="0.2">
      <c r="C786" s="35"/>
      <c r="D786" s="53"/>
    </row>
    <row r="787" spans="3:4" ht="15.75" customHeight="1" x14ac:dyDescent="0.2">
      <c r="C787" s="35"/>
      <c r="D787" s="53"/>
    </row>
    <row r="788" spans="3:4" ht="15.75" customHeight="1" x14ac:dyDescent="0.2">
      <c r="C788" s="35"/>
      <c r="D788" s="53"/>
    </row>
    <row r="789" spans="3:4" ht="15.75" customHeight="1" x14ac:dyDescent="0.2">
      <c r="C789" s="35"/>
      <c r="D789" s="53"/>
    </row>
    <row r="790" spans="3:4" ht="15.75" customHeight="1" x14ac:dyDescent="0.2">
      <c r="C790" s="35"/>
      <c r="D790" s="53"/>
    </row>
    <row r="791" spans="3:4" ht="15.75" customHeight="1" x14ac:dyDescent="0.2">
      <c r="C791" s="35"/>
      <c r="D791" s="53"/>
    </row>
    <row r="792" spans="3:4" ht="15.75" customHeight="1" x14ac:dyDescent="0.2">
      <c r="C792" s="35"/>
      <c r="D792" s="53"/>
    </row>
    <row r="793" spans="3:4" ht="15.75" customHeight="1" x14ac:dyDescent="0.2">
      <c r="C793" s="35"/>
      <c r="D793" s="53"/>
    </row>
    <row r="794" spans="3:4" ht="15.75" customHeight="1" x14ac:dyDescent="0.2">
      <c r="C794" s="35"/>
      <c r="D794" s="53"/>
    </row>
    <row r="795" spans="3:4" ht="15.75" customHeight="1" x14ac:dyDescent="0.2">
      <c r="C795" s="35"/>
      <c r="D795" s="53"/>
    </row>
    <row r="796" spans="3:4" ht="15.75" customHeight="1" x14ac:dyDescent="0.2">
      <c r="C796" s="35"/>
      <c r="D796" s="53"/>
    </row>
    <row r="797" spans="3:4" ht="15.75" customHeight="1" x14ac:dyDescent="0.2">
      <c r="C797" s="35"/>
      <c r="D797" s="53"/>
    </row>
    <row r="798" spans="3:4" ht="15.75" customHeight="1" x14ac:dyDescent="0.2">
      <c r="C798" s="35"/>
      <c r="D798" s="53"/>
    </row>
    <row r="799" spans="3:4" ht="15.75" customHeight="1" x14ac:dyDescent="0.2">
      <c r="C799" s="35"/>
      <c r="D799" s="53"/>
    </row>
    <row r="800" spans="3:4" ht="15.75" customHeight="1" x14ac:dyDescent="0.2">
      <c r="C800" s="35"/>
      <c r="D800" s="53"/>
    </row>
    <row r="801" spans="3:4" ht="15.75" customHeight="1" x14ac:dyDescent="0.2">
      <c r="C801" s="35"/>
      <c r="D801" s="53"/>
    </row>
    <row r="802" spans="3:4" ht="15.75" customHeight="1" x14ac:dyDescent="0.2">
      <c r="C802" s="35"/>
      <c r="D802" s="53"/>
    </row>
    <row r="803" spans="3:4" ht="15.75" customHeight="1" x14ac:dyDescent="0.2">
      <c r="C803" s="35"/>
      <c r="D803" s="53"/>
    </row>
    <row r="804" spans="3:4" ht="15.75" customHeight="1" x14ac:dyDescent="0.2">
      <c r="C804" s="35"/>
      <c r="D804" s="53"/>
    </row>
    <row r="805" spans="3:4" ht="15.75" customHeight="1" x14ac:dyDescent="0.2">
      <c r="C805" s="35"/>
      <c r="D805" s="53"/>
    </row>
    <row r="806" spans="3:4" ht="15.75" customHeight="1" x14ac:dyDescent="0.2">
      <c r="C806" s="35"/>
      <c r="D806" s="53"/>
    </row>
    <row r="807" spans="3:4" ht="15.75" customHeight="1" x14ac:dyDescent="0.2">
      <c r="C807" s="35"/>
      <c r="D807" s="53"/>
    </row>
    <row r="808" spans="3:4" ht="15.75" customHeight="1" x14ac:dyDescent="0.2">
      <c r="C808" s="35"/>
      <c r="D808" s="53"/>
    </row>
    <row r="809" spans="3:4" ht="15.75" customHeight="1" x14ac:dyDescent="0.2">
      <c r="C809" s="35"/>
      <c r="D809" s="53"/>
    </row>
    <row r="810" spans="3:4" ht="15.75" customHeight="1" x14ac:dyDescent="0.2">
      <c r="C810" s="35"/>
      <c r="D810" s="53"/>
    </row>
    <row r="811" spans="3:4" ht="15.75" customHeight="1" x14ac:dyDescent="0.2">
      <c r="C811" s="35"/>
      <c r="D811" s="53"/>
    </row>
    <row r="812" spans="3:4" ht="15.75" customHeight="1" x14ac:dyDescent="0.2">
      <c r="C812" s="35"/>
      <c r="D812" s="53"/>
    </row>
    <row r="813" spans="3:4" ht="15.75" customHeight="1" x14ac:dyDescent="0.2">
      <c r="C813" s="35"/>
      <c r="D813" s="53"/>
    </row>
    <row r="814" spans="3:4" ht="15.75" customHeight="1" x14ac:dyDescent="0.2">
      <c r="C814" s="35"/>
      <c r="D814" s="53"/>
    </row>
    <row r="815" spans="3:4" ht="15.75" customHeight="1" x14ac:dyDescent="0.2">
      <c r="C815" s="35"/>
      <c r="D815" s="53"/>
    </row>
    <row r="816" spans="3:4" ht="15.75" customHeight="1" x14ac:dyDescent="0.2">
      <c r="C816" s="35"/>
      <c r="D816" s="53"/>
    </row>
    <row r="817" spans="3:4" ht="15.75" customHeight="1" x14ac:dyDescent="0.2">
      <c r="C817" s="35"/>
      <c r="D817" s="53"/>
    </row>
    <row r="818" spans="3:4" ht="15.75" customHeight="1" x14ac:dyDescent="0.2">
      <c r="C818" s="35"/>
      <c r="D818" s="53"/>
    </row>
    <row r="819" spans="3:4" ht="15.75" customHeight="1" x14ac:dyDescent="0.2">
      <c r="C819" s="35"/>
      <c r="D819" s="53"/>
    </row>
    <row r="820" spans="3:4" ht="15.75" customHeight="1" x14ac:dyDescent="0.2">
      <c r="C820" s="35"/>
      <c r="D820" s="53"/>
    </row>
    <row r="821" spans="3:4" ht="15.75" customHeight="1" x14ac:dyDescent="0.2">
      <c r="C821" s="35"/>
      <c r="D821" s="53"/>
    </row>
    <row r="822" spans="3:4" ht="15.75" customHeight="1" x14ac:dyDescent="0.2">
      <c r="C822" s="35"/>
      <c r="D822" s="53"/>
    </row>
    <row r="823" spans="3:4" ht="15.75" customHeight="1" x14ac:dyDescent="0.2">
      <c r="C823" s="35"/>
      <c r="D823" s="53"/>
    </row>
    <row r="824" spans="3:4" ht="15.75" customHeight="1" x14ac:dyDescent="0.2">
      <c r="C824" s="35"/>
      <c r="D824" s="53"/>
    </row>
    <row r="825" spans="3:4" ht="15.75" customHeight="1" x14ac:dyDescent="0.2">
      <c r="C825" s="35"/>
      <c r="D825" s="53"/>
    </row>
    <row r="826" spans="3:4" ht="15.75" customHeight="1" x14ac:dyDescent="0.2">
      <c r="C826" s="35"/>
      <c r="D826" s="53"/>
    </row>
    <row r="827" spans="3:4" ht="15.75" customHeight="1" x14ac:dyDescent="0.2">
      <c r="C827" s="35"/>
      <c r="D827" s="53"/>
    </row>
    <row r="828" spans="3:4" ht="15.75" customHeight="1" x14ac:dyDescent="0.2">
      <c r="C828" s="35"/>
      <c r="D828" s="53"/>
    </row>
    <row r="829" spans="3:4" ht="15.75" customHeight="1" x14ac:dyDescent="0.2">
      <c r="C829" s="35"/>
      <c r="D829" s="53"/>
    </row>
    <row r="830" spans="3:4" ht="15.75" customHeight="1" x14ac:dyDescent="0.2">
      <c r="C830" s="35"/>
      <c r="D830" s="53"/>
    </row>
    <row r="831" spans="3:4" ht="15.75" customHeight="1" x14ac:dyDescent="0.2">
      <c r="C831" s="35"/>
      <c r="D831" s="53"/>
    </row>
    <row r="832" spans="3:4" ht="15.75" customHeight="1" x14ac:dyDescent="0.2">
      <c r="C832" s="35"/>
      <c r="D832" s="53"/>
    </row>
    <row r="833" spans="3:4" ht="15.75" customHeight="1" x14ac:dyDescent="0.2">
      <c r="C833" s="35"/>
      <c r="D833" s="53"/>
    </row>
    <row r="834" spans="3:4" ht="15.75" customHeight="1" x14ac:dyDescent="0.2">
      <c r="C834" s="35"/>
      <c r="D834" s="53"/>
    </row>
    <row r="835" spans="3:4" ht="15.75" customHeight="1" x14ac:dyDescent="0.2">
      <c r="C835" s="35"/>
      <c r="D835" s="53"/>
    </row>
    <row r="836" spans="3:4" ht="15.75" customHeight="1" x14ac:dyDescent="0.2">
      <c r="C836" s="35"/>
      <c r="D836" s="53"/>
    </row>
    <row r="837" spans="3:4" ht="15.75" customHeight="1" x14ac:dyDescent="0.2">
      <c r="C837" s="35"/>
      <c r="D837" s="53"/>
    </row>
    <row r="838" spans="3:4" ht="15.75" customHeight="1" x14ac:dyDescent="0.2">
      <c r="C838" s="35"/>
      <c r="D838" s="53"/>
    </row>
    <row r="839" spans="3:4" ht="15.75" customHeight="1" x14ac:dyDescent="0.2">
      <c r="C839" s="35"/>
      <c r="D839" s="53"/>
    </row>
    <row r="840" spans="3:4" ht="15.75" customHeight="1" x14ac:dyDescent="0.2">
      <c r="C840" s="35"/>
      <c r="D840" s="53"/>
    </row>
    <row r="841" spans="3:4" ht="15.75" customHeight="1" x14ac:dyDescent="0.2">
      <c r="C841" s="35"/>
      <c r="D841" s="53"/>
    </row>
    <row r="842" spans="3:4" ht="15.75" customHeight="1" x14ac:dyDescent="0.2">
      <c r="C842" s="35"/>
      <c r="D842" s="53"/>
    </row>
    <row r="843" spans="3:4" ht="15.75" customHeight="1" x14ac:dyDescent="0.2">
      <c r="C843" s="35"/>
      <c r="D843" s="53"/>
    </row>
    <row r="844" spans="3:4" ht="15.75" customHeight="1" x14ac:dyDescent="0.2">
      <c r="C844" s="35"/>
      <c r="D844" s="53"/>
    </row>
    <row r="845" spans="3:4" ht="15.75" customHeight="1" x14ac:dyDescent="0.2">
      <c r="C845" s="35"/>
      <c r="D845" s="53"/>
    </row>
    <row r="846" spans="3:4" ht="15.75" customHeight="1" x14ac:dyDescent="0.2">
      <c r="C846" s="35"/>
      <c r="D846" s="53"/>
    </row>
    <row r="847" spans="3:4" ht="15.75" customHeight="1" x14ac:dyDescent="0.2">
      <c r="C847" s="35"/>
      <c r="D847" s="53"/>
    </row>
    <row r="848" spans="3:4" ht="15.75" customHeight="1" x14ac:dyDescent="0.2">
      <c r="C848" s="35"/>
      <c r="D848" s="53"/>
    </row>
    <row r="849" spans="3:4" ht="15.75" customHeight="1" x14ac:dyDescent="0.2">
      <c r="C849" s="35"/>
      <c r="D849" s="53"/>
    </row>
    <row r="850" spans="3:4" ht="15.75" customHeight="1" x14ac:dyDescent="0.2">
      <c r="C850" s="35"/>
      <c r="D850" s="53"/>
    </row>
    <row r="851" spans="3:4" ht="15.75" customHeight="1" x14ac:dyDescent="0.2">
      <c r="C851" s="35"/>
      <c r="D851" s="53"/>
    </row>
    <row r="852" spans="3:4" ht="15.75" customHeight="1" x14ac:dyDescent="0.2">
      <c r="C852" s="35"/>
      <c r="D852" s="53"/>
    </row>
    <row r="853" spans="3:4" ht="15.75" customHeight="1" x14ac:dyDescent="0.2">
      <c r="C853" s="35"/>
      <c r="D853" s="53"/>
    </row>
    <row r="854" spans="3:4" ht="15.75" customHeight="1" x14ac:dyDescent="0.2">
      <c r="C854" s="35"/>
      <c r="D854" s="53"/>
    </row>
    <row r="855" spans="3:4" ht="15.75" customHeight="1" x14ac:dyDescent="0.2">
      <c r="C855" s="35"/>
      <c r="D855" s="53"/>
    </row>
    <row r="856" spans="3:4" ht="15.75" customHeight="1" x14ac:dyDescent="0.2">
      <c r="C856" s="35"/>
      <c r="D856" s="53"/>
    </row>
    <row r="857" spans="3:4" ht="15.75" customHeight="1" x14ac:dyDescent="0.2">
      <c r="C857" s="35"/>
      <c r="D857" s="53"/>
    </row>
    <row r="858" spans="3:4" ht="15.75" customHeight="1" x14ac:dyDescent="0.2">
      <c r="C858" s="35"/>
      <c r="D858" s="53"/>
    </row>
    <row r="859" spans="3:4" ht="15.75" customHeight="1" x14ac:dyDescent="0.2">
      <c r="C859" s="35"/>
      <c r="D859" s="53"/>
    </row>
    <row r="860" spans="3:4" ht="15.75" customHeight="1" x14ac:dyDescent="0.2">
      <c r="C860" s="35"/>
      <c r="D860" s="53"/>
    </row>
    <row r="861" spans="3:4" ht="15.75" customHeight="1" x14ac:dyDescent="0.2">
      <c r="C861" s="35"/>
      <c r="D861" s="53"/>
    </row>
    <row r="862" spans="3:4" ht="15.75" customHeight="1" x14ac:dyDescent="0.2">
      <c r="C862" s="35"/>
      <c r="D862" s="53"/>
    </row>
    <row r="863" spans="3:4" ht="15.75" customHeight="1" x14ac:dyDescent="0.2">
      <c r="C863" s="35"/>
      <c r="D863" s="53"/>
    </row>
    <row r="864" spans="3:4" ht="15.75" customHeight="1" x14ac:dyDescent="0.2">
      <c r="C864" s="35"/>
      <c r="D864" s="53"/>
    </row>
    <row r="865" spans="3:4" ht="15.75" customHeight="1" x14ac:dyDescent="0.2">
      <c r="C865" s="35"/>
      <c r="D865" s="53"/>
    </row>
    <row r="866" spans="3:4" ht="15.75" customHeight="1" x14ac:dyDescent="0.2">
      <c r="C866" s="35"/>
      <c r="D866" s="53"/>
    </row>
    <row r="867" spans="3:4" ht="15.75" customHeight="1" x14ac:dyDescent="0.2">
      <c r="C867" s="35"/>
      <c r="D867" s="53"/>
    </row>
    <row r="868" spans="3:4" ht="15.75" customHeight="1" x14ac:dyDescent="0.2">
      <c r="C868" s="35"/>
      <c r="D868" s="53"/>
    </row>
    <row r="869" spans="3:4" ht="15.75" customHeight="1" x14ac:dyDescent="0.2">
      <c r="C869" s="35"/>
      <c r="D869" s="53"/>
    </row>
    <row r="870" spans="3:4" ht="15.75" customHeight="1" x14ac:dyDescent="0.2">
      <c r="C870" s="35"/>
      <c r="D870" s="53"/>
    </row>
    <row r="871" spans="3:4" ht="15.75" customHeight="1" x14ac:dyDescent="0.2">
      <c r="C871" s="35"/>
      <c r="D871" s="53"/>
    </row>
    <row r="872" spans="3:4" ht="15.75" customHeight="1" x14ac:dyDescent="0.2">
      <c r="C872" s="35"/>
      <c r="D872" s="53"/>
    </row>
    <row r="873" spans="3:4" ht="15.75" customHeight="1" x14ac:dyDescent="0.2">
      <c r="C873" s="35"/>
      <c r="D873" s="53"/>
    </row>
    <row r="874" spans="3:4" ht="15.75" customHeight="1" x14ac:dyDescent="0.2">
      <c r="C874" s="35"/>
      <c r="D874" s="53"/>
    </row>
    <row r="875" spans="3:4" ht="15.75" customHeight="1" x14ac:dyDescent="0.2">
      <c r="C875" s="35"/>
      <c r="D875" s="53"/>
    </row>
    <row r="876" spans="3:4" ht="15.75" customHeight="1" x14ac:dyDescent="0.2">
      <c r="C876" s="35"/>
      <c r="D876" s="53"/>
    </row>
    <row r="877" spans="3:4" ht="15.75" customHeight="1" x14ac:dyDescent="0.2">
      <c r="C877" s="35"/>
      <c r="D877" s="53"/>
    </row>
    <row r="878" spans="3:4" ht="15.75" customHeight="1" x14ac:dyDescent="0.2">
      <c r="C878" s="35"/>
      <c r="D878" s="53"/>
    </row>
    <row r="879" spans="3:4" ht="15.75" customHeight="1" x14ac:dyDescent="0.2">
      <c r="C879" s="35"/>
      <c r="D879" s="53"/>
    </row>
    <row r="880" spans="3:4" ht="15.75" customHeight="1" x14ac:dyDescent="0.2">
      <c r="C880" s="35"/>
      <c r="D880" s="53"/>
    </row>
    <row r="881" spans="3:4" ht="15.75" customHeight="1" x14ac:dyDescent="0.2">
      <c r="C881" s="35"/>
      <c r="D881" s="53"/>
    </row>
    <row r="882" spans="3:4" ht="15.75" customHeight="1" x14ac:dyDescent="0.2">
      <c r="C882" s="35"/>
      <c r="D882" s="53"/>
    </row>
    <row r="883" spans="3:4" ht="15.75" customHeight="1" x14ac:dyDescent="0.2">
      <c r="C883" s="35"/>
      <c r="D883" s="53"/>
    </row>
    <row r="884" spans="3:4" ht="15.75" customHeight="1" x14ac:dyDescent="0.2">
      <c r="C884" s="35"/>
      <c r="D884" s="53"/>
    </row>
    <row r="885" spans="3:4" ht="15.75" customHeight="1" x14ac:dyDescent="0.2">
      <c r="C885" s="35"/>
      <c r="D885" s="53"/>
    </row>
    <row r="886" spans="3:4" ht="15.75" customHeight="1" x14ac:dyDescent="0.2">
      <c r="C886" s="35"/>
      <c r="D886" s="53"/>
    </row>
    <row r="887" spans="3:4" ht="15.75" customHeight="1" x14ac:dyDescent="0.2">
      <c r="C887" s="35"/>
      <c r="D887" s="53"/>
    </row>
    <row r="888" spans="3:4" ht="15.75" customHeight="1" x14ac:dyDescent="0.2">
      <c r="C888" s="35"/>
      <c r="D888" s="53"/>
    </row>
    <row r="889" spans="3:4" ht="15.75" customHeight="1" x14ac:dyDescent="0.2">
      <c r="C889" s="35"/>
      <c r="D889" s="53"/>
    </row>
    <row r="890" spans="3:4" ht="15.75" customHeight="1" x14ac:dyDescent="0.2">
      <c r="C890" s="35"/>
      <c r="D890" s="53"/>
    </row>
    <row r="891" spans="3:4" ht="15.75" customHeight="1" x14ac:dyDescent="0.2">
      <c r="C891" s="35"/>
      <c r="D891" s="53"/>
    </row>
    <row r="892" spans="3:4" ht="15.75" customHeight="1" x14ac:dyDescent="0.2">
      <c r="C892" s="35"/>
      <c r="D892" s="53"/>
    </row>
    <row r="893" spans="3:4" ht="15.75" customHeight="1" x14ac:dyDescent="0.2">
      <c r="C893" s="35"/>
      <c r="D893" s="53"/>
    </row>
    <row r="894" spans="3:4" ht="15.75" customHeight="1" x14ac:dyDescent="0.2">
      <c r="C894" s="35"/>
      <c r="D894" s="53"/>
    </row>
    <row r="895" spans="3:4" ht="15.75" customHeight="1" x14ac:dyDescent="0.2">
      <c r="C895" s="35"/>
      <c r="D895" s="53"/>
    </row>
    <row r="896" spans="3:4" ht="15.75" customHeight="1" x14ac:dyDescent="0.2">
      <c r="C896" s="35"/>
      <c r="D896" s="53"/>
    </row>
    <row r="897" spans="3:4" ht="15.75" customHeight="1" x14ac:dyDescent="0.2">
      <c r="C897" s="35"/>
      <c r="D897" s="53"/>
    </row>
    <row r="898" spans="3:4" ht="15.75" customHeight="1" x14ac:dyDescent="0.2">
      <c r="C898" s="35"/>
      <c r="D898" s="53"/>
    </row>
    <row r="899" spans="3:4" ht="15.75" customHeight="1" x14ac:dyDescent="0.2">
      <c r="C899" s="35"/>
      <c r="D899" s="53"/>
    </row>
    <row r="900" spans="3:4" ht="15.75" customHeight="1" x14ac:dyDescent="0.2">
      <c r="C900" s="35"/>
      <c r="D900" s="53"/>
    </row>
    <row r="901" spans="3:4" ht="15.75" customHeight="1" x14ac:dyDescent="0.2">
      <c r="C901" s="35"/>
      <c r="D901" s="53"/>
    </row>
    <row r="902" spans="3:4" ht="15.75" customHeight="1" x14ac:dyDescent="0.2">
      <c r="C902" s="35"/>
      <c r="D902" s="53"/>
    </row>
    <row r="903" spans="3:4" ht="15.75" customHeight="1" x14ac:dyDescent="0.2">
      <c r="C903" s="35"/>
      <c r="D903" s="53"/>
    </row>
    <row r="904" spans="3:4" ht="15.75" customHeight="1" x14ac:dyDescent="0.2">
      <c r="C904" s="35"/>
      <c r="D904" s="53"/>
    </row>
    <row r="905" spans="3:4" ht="15.75" customHeight="1" x14ac:dyDescent="0.2">
      <c r="C905" s="35"/>
      <c r="D905" s="53"/>
    </row>
    <row r="906" spans="3:4" ht="15.75" customHeight="1" x14ac:dyDescent="0.2">
      <c r="C906" s="35"/>
      <c r="D906" s="53"/>
    </row>
    <row r="907" spans="3:4" ht="15.75" customHeight="1" x14ac:dyDescent="0.2">
      <c r="C907" s="35"/>
      <c r="D907" s="53"/>
    </row>
    <row r="908" spans="3:4" ht="15.75" customHeight="1" x14ac:dyDescent="0.2">
      <c r="C908" s="35"/>
      <c r="D908" s="53"/>
    </row>
    <row r="909" spans="3:4" ht="15.75" customHeight="1" x14ac:dyDescent="0.2">
      <c r="C909" s="35"/>
      <c r="D909" s="53"/>
    </row>
    <row r="910" spans="3:4" ht="15.75" customHeight="1" x14ac:dyDescent="0.2">
      <c r="C910" s="35"/>
      <c r="D910" s="53"/>
    </row>
    <row r="911" spans="3:4" ht="15.75" customHeight="1" x14ac:dyDescent="0.2">
      <c r="C911" s="35"/>
      <c r="D911" s="53"/>
    </row>
    <row r="912" spans="3:4" ht="15.75" customHeight="1" x14ac:dyDescent="0.2">
      <c r="C912" s="35"/>
      <c r="D912" s="53"/>
    </row>
    <row r="913" spans="3:4" ht="15.75" customHeight="1" x14ac:dyDescent="0.2">
      <c r="C913" s="35"/>
      <c r="D913" s="53"/>
    </row>
    <row r="914" spans="3:4" ht="15.75" customHeight="1" x14ac:dyDescent="0.2">
      <c r="C914" s="35"/>
      <c r="D914" s="53"/>
    </row>
    <row r="915" spans="3:4" ht="15.75" customHeight="1" x14ac:dyDescent="0.2">
      <c r="C915" s="35"/>
      <c r="D915" s="53"/>
    </row>
    <row r="916" spans="3:4" ht="15.75" customHeight="1" x14ac:dyDescent="0.2">
      <c r="C916" s="35"/>
      <c r="D916" s="53"/>
    </row>
    <row r="917" spans="3:4" ht="15.75" customHeight="1" x14ac:dyDescent="0.2">
      <c r="C917" s="35"/>
      <c r="D917" s="53"/>
    </row>
    <row r="918" spans="3:4" ht="15.75" customHeight="1" x14ac:dyDescent="0.2">
      <c r="C918" s="35"/>
      <c r="D918" s="53"/>
    </row>
    <row r="919" spans="3:4" ht="15.75" customHeight="1" x14ac:dyDescent="0.2">
      <c r="C919" s="35"/>
      <c r="D919" s="53"/>
    </row>
    <row r="920" spans="3:4" ht="15.75" customHeight="1" x14ac:dyDescent="0.2">
      <c r="C920" s="35"/>
      <c r="D920" s="53"/>
    </row>
    <row r="921" spans="3:4" ht="15.75" customHeight="1" x14ac:dyDescent="0.2">
      <c r="C921" s="35"/>
      <c r="D921" s="53"/>
    </row>
    <row r="922" spans="3:4" ht="15.75" customHeight="1" x14ac:dyDescent="0.2">
      <c r="C922" s="35"/>
      <c r="D922" s="53"/>
    </row>
    <row r="923" spans="3:4" ht="15.75" customHeight="1" x14ac:dyDescent="0.2">
      <c r="C923" s="35"/>
      <c r="D923" s="53"/>
    </row>
    <row r="924" spans="3:4" ht="15.75" customHeight="1" x14ac:dyDescent="0.2">
      <c r="C924" s="35"/>
      <c r="D924" s="53"/>
    </row>
    <row r="925" spans="3:4" ht="15.75" customHeight="1" x14ac:dyDescent="0.2">
      <c r="C925" s="35"/>
      <c r="D925" s="53"/>
    </row>
    <row r="926" spans="3:4" ht="15.75" customHeight="1" x14ac:dyDescent="0.2">
      <c r="C926" s="35"/>
      <c r="D926" s="53"/>
    </row>
    <row r="927" spans="3:4" ht="15.75" customHeight="1" x14ac:dyDescent="0.2">
      <c r="C927" s="35"/>
      <c r="D927" s="53"/>
    </row>
    <row r="928" spans="3:4" ht="15.75" customHeight="1" x14ac:dyDescent="0.2">
      <c r="C928" s="35"/>
      <c r="D928" s="53"/>
    </row>
    <row r="929" spans="3:4" ht="15.75" customHeight="1" x14ac:dyDescent="0.2">
      <c r="C929" s="35"/>
      <c r="D929" s="53"/>
    </row>
    <row r="930" spans="3:4" ht="15.75" customHeight="1" x14ac:dyDescent="0.2">
      <c r="C930" s="35"/>
      <c r="D930" s="53"/>
    </row>
    <row r="931" spans="3:4" ht="15.75" customHeight="1" x14ac:dyDescent="0.2">
      <c r="C931" s="35"/>
      <c r="D931" s="53"/>
    </row>
    <row r="932" spans="3:4" ht="15.75" customHeight="1" x14ac:dyDescent="0.2">
      <c r="C932" s="35"/>
      <c r="D932" s="53"/>
    </row>
    <row r="933" spans="3:4" ht="15.75" customHeight="1" x14ac:dyDescent="0.2">
      <c r="C933" s="35"/>
      <c r="D933" s="53"/>
    </row>
    <row r="934" spans="3:4" ht="15.75" customHeight="1" x14ac:dyDescent="0.2">
      <c r="C934" s="35"/>
      <c r="D934" s="53"/>
    </row>
    <row r="935" spans="3:4" ht="15.75" customHeight="1" x14ac:dyDescent="0.2">
      <c r="C935" s="35"/>
      <c r="D935" s="53"/>
    </row>
    <row r="936" spans="3:4" ht="15.75" customHeight="1" x14ac:dyDescent="0.2">
      <c r="C936" s="35"/>
      <c r="D936" s="53"/>
    </row>
    <row r="937" spans="3:4" ht="15.75" customHeight="1" x14ac:dyDescent="0.2">
      <c r="C937" s="35"/>
      <c r="D937" s="53"/>
    </row>
    <row r="938" spans="3:4" ht="15.75" customHeight="1" x14ac:dyDescent="0.2">
      <c r="C938" s="35"/>
      <c r="D938" s="53"/>
    </row>
    <row r="939" spans="3:4" ht="15.75" customHeight="1" x14ac:dyDescent="0.2">
      <c r="C939" s="35"/>
      <c r="D939" s="53"/>
    </row>
    <row r="940" spans="3:4" ht="15.75" customHeight="1" x14ac:dyDescent="0.2">
      <c r="C940" s="35"/>
      <c r="D940" s="53"/>
    </row>
    <row r="941" spans="3:4" ht="15.75" customHeight="1" x14ac:dyDescent="0.2">
      <c r="C941" s="35"/>
      <c r="D941" s="53"/>
    </row>
    <row r="942" spans="3:4" ht="15.75" customHeight="1" x14ac:dyDescent="0.2">
      <c r="C942" s="35"/>
      <c r="D942" s="53"/>
    </row>
    <row r="943" spans="3:4" ht="15.75" customHeight="1" x14ac:dyDescent="0.2">
      <c r="C943" s="35"/>
      <c r="D943" s="53"/>
    </row>
    <row r="944" spans="3:4" ht="15.75" customHeight="1" x14ac:dyDescent="0.2">
      <c r="C944" s="35"/>
      <c r="D944" s="53"/>
    </row>
    <row r="945" spans="3:4" ht="15.75" customHeight="1" x14ac:dyDescent="0.2">
      <c r="C945" s="35"/>
      <c r="D945" s="53"/>
    </row>
    <row r="946" spans="3:4" ht="15.75" customHeight="1" x14ac:dyDescent="0.2">
      <c r="C946" s="35"/>
      <c r="D946" s="53"/>
    </row>
    <row r="947" spans="3:4" ht="15.75" customHeight="1" x14ac:dyDescent="0.2">
      <c r="C947" s="35"/>
      <c r="D947" s="53"/>
    </row>
    <row r="948" spans="3:4" ht="15.75" customHeight="1" x14ac:dyDescent="0.2">
      <c r="C948" s="35"/>
      <c r="D948" s="53"/>
    </row>
    <row r="949" spans="3:4" ht="15.75" customHeight="1" x14ac:dyDescent="0.2">
      <c r="C949" s="35"/>
      <c r="D949" s="53"/>
    </row>
    <row r="950" spans="3:4" ht="15.75" customHeight="1" x14ac:dyDescent="0.2">
      <c r="C950" s="35"/>
      <c r="D950" s="53"/>
    </row>
    <row r="951" spans="3:4" ht="15.75" customHeight="1" x14ac:dyDescent="0.2">
      <c r="C951" s="35"/>
      <c r="D951" s="53"/>
    </row>
    <row r="952" spans="3:4" ht="15.75" customHeight="1" x14ac:dyDescent="0.2">
      <c r="C952" s="35"/>
      <c r="D952" s="53"/>
    </row>
    <row r="953" spans="3:4" ht="15.75" customHeight="1" x14ac:dyDescent="0.2">
      <c r="C953" s="35"/>
      <c r="D953" s="53"/>
    </row>
    <row r="954" spans="3:4" ht="15.75" customHeight="1" x14ac:dyDescent="0.2">
      <c r="C954" s="35"/>
      <c r="D954" s="53"/>
    </row>
    <row r="955" spans="3:4" ht="15.75" customHeight="1" x14ac:dyDescent="0.2">
      <c r="C955" s="35"/>
      <c r="D955" s="53"/>
    </row>
    <row r="956" spans="3:4" ht="15.75" customHeight="1" x14ac:dyDescent="0.2">
      <c r="C956" s="35"/>
      <c r="D956" s="53"/>
    </row>
    <row r="957" spans="3:4" ht="15.75" customHeight="1" x14ac:dyDescent="0.2">
      <c r="C957" s="35"/>
      <c r="D957" s="53"/>
    </row>
    <row r="958" spans="3:4" ht="15.75" customHeight="1" x14ac:dyDescent="0.2">
      <c r="C958" s="35"/>
      <c r="D958" s="53"/>
    </row>
    <row r="959" spans="3:4" ht="15.75" customHeight="1" x14ac:dyDescent="0.2">
      <c r="C959" s="35"/>
      <c r="D959" s="53"/>
    </row>
    <row r="960" spans="3:4" ht="15.75" customHeight="1" x14ac:dyDescent="0.2">
      <c r="C960" s="35"/>
      <c r="D960" s="53"/>
    </row>
    <row r="961" spans="3:4" ht="15.75" customHeight="1" x14ac:dyDescent="0.2">
      <c r="C961" s="35"/>
      <c r="D961" s="53"/>
    </row>
    <row r="962" spans="3:4" ht="15.75" customHeight="1" x14ac:dyDescent="0.2">
      <c r="C962" s="35"/>
      <c r="D962" s="53"/>
    </row>
    <row r="963" spans="3:4" ht="15.75" customHeight="1" x14ac:dyDescent="0.2">
      <c r="C963" s="35"/>
      <c r="D963" s="53"/>
    </row>
    <row r="964" spans="3:4" ht="15.75" customHeight="1" x14ac:dyDescent="0.2">
      <c r="C964" s="35"/>
      <c r="D964" s="53"/>
    </row>
    <row r="965" spans="3:4" ht="15.75" customHeight="1" x14ac:dyDescent="0.2">
      <c r="C965" s="35"/>
      <c r="D965" s="53"/>
    </row>
    <row r="966" spans="3:4" ht="15.75" customHeight="1" x14ac:dyDescent="0.2">
      <c r="C966" s="35"/>
      <c r="D966" s="53"/>
    </row>
    <row r="967" spans="3:4" ht="15.75" customHeight="1" x14ac:dyDescent="0.2">
      <c r="C967" s="35"/>
      <c r="D967" s="53"/>
    </row>
    <row r="968" spans="3:4" ht="15.75" customHeight="1" x14ac:dyDescent="0.2">
      <c r="C968" s="35"/>
      <c r="D968" s="53"/>
    </row>
    <row r="969" spans="3:4" ht="15.75" customHeight="1" x14ac:dyDescent="0.2">
      <c r="C969" s="35"/>
      <c r="D969" s="53"/>
    </row>
    <row r="970" spans="3:4" ht="15.75" customHeight="1" x14ac:dyDescent="0.2">
      <c r="C970" s="35"/>
      <c r="D970" s="53"/>
    </row>
    <row r="971" spans="3:4" ht="15.75" customHeight="1" x14ac:dyDescent="0.2">
      <c r="C971" s="35"/>
      <c r="D971" s="53"/>
    </row>
    <row r="972" spans="3:4" ht="15.75" customHeight="1" x14ac:dyDescent="0.2">
      <c r="C972" s="35"/>
      <c r="D972" s="53"/>
    </row>
    <row r="973" spans="3:4" ht="15.75" customHeight="1" x14ac:dyDescent="0.2">
      <c r="C973" s="35"/>
      <c r="D973" s="53"/>
    </row>
    <row r="974" spans="3:4" ht="15.75" customHeight="1" x14ac:dyDescent="0.2">
      <c r="C974" s="35"/>
      <c r="D974" s="53"/>
    </row>
    <row r="975" spans="3:4" ht="15.75" customHeight="1" x14ac:dyDescent="0.2">
      <c r="C975" s="35"/>
      <c r="D975" s="53"/>
    </row>
    <row r="976" spans="3:4" ht="15.75" customHeight="1" x14ac:dyDescent="0.2">
      <c r="C976" s="35"/>
      <c r="D976" s="53"/>
    </row>
    <row r="977" spans="3:4" ht="15.75" customHeight="1" x14ac:dyDescent="0.2">
      <c r="C977" s="35"/>
      <c r="D977" s="53"/>
    </row>
    <row r="978" spans="3:4" ht="15.75" customHeight="1" x14ac:dyDescent="0.2">
      <c r="C978" s="35"/>
      <c r="D978" s="53"/>
    </row>
    <row r="979" spans="3:4" ht="15.75" customHeight="1" x14ac:dyDescent="0.2">
      <c r="C979" s="35"/>
      <c r="D979" s="53"/>
    </row>
    <row r="980" spans="3:4" ht="15.75" customHeight="1" x14ac:dyDescent="0.2">
      <c r="C980" s="35"/>
      <c r="D980" s="53"/>
    </row>
    <row r="981" spans="3:4" ht="15.75" customHeight="1" x14ac:dyDescent="0.2">
      <c r="C981" s="35"/>
      <c r="D981" s="53"/>
    </row>
    <row r="982" spans="3:4" ht="15.75" customHeight="1" x14ac:dyDescent="0.2">
      <c r="C982" s="35"/>
      <c r="D982" s="53"/>
    </row>
    <row r="983" spans="3:4" ht="15.75" customHeight="1" x14ac:dyDescent="0.2">
      <c r="C983" s="35"/>
      <c r="D983" s="53"/>
    </row>
    <row r="984" spans="3:4" ht="15.75" customHeight="1" x14ac:dyDescent="0.2">
      <c r="C984" s="35"/>
      <c r="D984" s="53"/>
    </row>
    <row r="985" spans="3:4" ht="15.75" customHeight="1" x14ac:dyDescent="0.2">
      <c r="C985" s="35"/>
      <c r="D985" s="53"/>
    </row>
    <row r="986" spans="3:4" ht="15.75" customHeight="1" x14ac:dyDescent="0.2">
      <c r="C986" s="35"/>
      <c r="D986" s="53"/>
    </row>
    <row r="987" spans="3:4" ht="15.75" customHeight="1" x14ac:dyDescent="0.2">
      <c r="C987" s="35"/>
      <c r="D987" s="53"/>
    </row>
    <row r="988" spans="3:4" ht="15.75" customHeight="1" x14ac:dyDescent="0.2">
      <c r="C988" s="35"/>
      <c r="D988" s="53"/>
    </row>
    <row r="989" spans="3:4" ht="15.75" customHeight="1" x14ac:dyDescent="0.2">
      <c r="C989" s="35"/>
      <c r="D989" s="53"/>
    </row>
    <row r="990" spans="3:4" ht="15.75" customHeight="1" x14ac:dyDescent="0.2">
      <c r="C990" s="35"/>
      <c r="D990" s="53"/>
    </row>
    <row r="991" spans="3:4" ht="15.75" customHeight="1" x14ac:dyDescent="0.2">
      <c r="C991" s="35"/>
      <c r="D991" s="53"/>
    </row>
    <row r="992" spans="3:4" ht="15.75" customHeight="1" x14ac:dyDescent="0.2">
      <c r="C992" s="35"/>
      <c r="D992" s="53"/>
    </row>
    <row r="993" spans="3:4" ht="15.75" customHeight="1" x14ac:dyDescent="0.2">
      <c r="C993" s="35"/>
      <c r="D993" s="53"/>
    </row>
    <row r="994" spans="3:4" ht="15.75" customHeight="1" x14ac:dyDescent="0.2">
      <c r="C994" s="35"/>
      <c r="D994" s="53"/>
    </row>
    <row r="995" spans="3:4" ht="15.75" customHeight="1" x14ac:dyDescent="0.2">
      <c r="C995" s="35"/>
      <c r="D995" s="53"/>
    </row>
    <row r="996" spans="3:4" ht="15.75" customHeight="1" x14ac:dyDescent="0.2">
      <c r="C996" s="35"/>
      <c r="D996" s="53"/>
    </row>
    <row r="997" spans="3:4" ht="15.75" customHeight="1" x14ac:dyDescent="0.2">
      <c r="C997" s="35"/>
      <c r="D997" s="53"/>
    </row>
    <row r="998" spans="3:4" ht="15.75" customHeight="1" x14ac:dyDescent="0.2">
      <c r="C998" s="35"/>
      <c r="D998" s="53"/>
    </row>
    <row r="999" spans="3:4" ht="15.75" customHeight="1" x14ac:dyDescent="0.2">
      <c r="C999" s="35"/>
      <c r="D999" s="53"/>
    </row>
    <row r="1000" spans="3:4" ht="15.75" customHeight="1" x14ac:dyDescent="0.2">
      <c r="C1000" s="35"/>
      <c r="D1000" s="53"/>
    </row>
  </sheetData>
  <mergeCells count="28">
    <mergeCell ref="B43:C43"/>
    <mergeCell ref="N32:W32"/>
    <mergeCell ref="AB32:AK32"/>
    <mergeCell ref="AO32:AZ32"/>
    <mergeCell ref="N33:X34"/>
    <mergeCell ref="AB33:AL34"/>
    <mergeCell ref="L36:X41"/>
    <mergeCell ref="Z36:AL41"/>
    <mergeCell ref="AN36:AZ41"/>
    <mergeCell ref="N18:X19"/>
    <mergeCell ref="AB18:AL19"/>
    <mergeCell ref="AP18:AZ19"/>
    <mergeCell ref="L21:X29"/>
    <mergeCell ref="Z21:AL29"/>
    <mergeCell ref="AN21:AZ29"/>
    <mergeCell ref="K9:L10"/>
    <mergeCell ref="N9:AZ14"/>
    <mergeCell ref="K11:L12"/>
    <mergeCell ref="K13:L14"/>
    <mergeCell ref="N17:W17"/>
    <mergeCell ref="AB17:AK17"/>
    <mergeCell ref="AP17:AZ17"/>
    <mergeCell ref="I1:BB2"/>
    <mergeCell ref="J3:BB4"/>
    <mergeCell ref="BC3:BC4"/>
    <mergeCell ref="BD3:BX5"/>
    <mergeCell ref="B5:G5"/>
    <mergeCell ref="J5:BB5"/>
  </mergeCells>
  <conditionalFormatting sqref="C1:D2 D9 D13:D18 D20:D30 D32:D36 D38:D43 C46 D47:D51 C50 D53:D54">
    <cfRule type="cellIs" dxfId="20" priority="13" operator="equal">
      <formula>"x"</formula>
    </cfRule>
    <cfRule type="cellIs" dxfId="19" priority="14" operator="equal">
      <formula>"xx"</formula>
    </cfRule>
    <cfRule type="cellIs" dxfId="18" priority="15" operator="equal">
      <formula>"xxx"</formula>
    </cfRule>
  </conditionalFormatting>
  <conditionalFormatting sqref="E7:E9 C7:C19 K9:L14 L17:L19 Z17:Z19 AN17:AN19 E21:E23 C21:C26 C28:C30 E28:E30 L32:L34 Z32:Z34 AN32:AN34 E33:E35 C33:C36 C38:C40 E38:E40 C42 E42:E44">
    <cfRule type="cellIs" dxfId="17" priority="1" operator="equal">
      <formula>"M/H"</formula>
    </cfRule>
    <cfRule type="cellIs" dxfId="16" priority="2" operator="equal">
      <formula>"M/R"</formula>
    </cfRule>
    <cfRule type="cellIs" dxfId="15" priority="3" operator="equal">
      <formula>4</formula>
    </cfRule>
    <cfRule type="cellIs" dxfId="14" priority="4" operator="equal">
      <formula>3</formula>
    </cfRule>
    <cfRule type="cellIs" dxfId="13" priority="5" operator="equal">
      <formula>2</formula>
    </cfRule>
    <cfRule type="cellIs" dxfId="12" priority="6" operator="equal">
      <formula>1</formula>
    </cfRule>
    <cfRule type="cellIs" dxfId="11" priority="7" operator="equal">
      <formula>0</formula>
    </cfRule>
  </conditionalFormatting>
  <conditionalFormatting sqref="J5:BB5">
    <cfRule type="cellIs" dxfId="10" priority="21" operator="equal">
      <formula>"CODE EPREUVE INCORRECT OU EPREUVE PAS DANS LA BASE DE DONNEES"</formula>
    </cfRule>
  </conditionalFormatting>
  <conditionalFormatting sqref="L21:L22 L30:W30 Z30:AK30 AN30:AY30 L42:W42 Z42:AK42 AN42:AY42">
    <cfRule type="cellIs" dxfId="9" priority="12" operator="equal">
      <formula>"Detailed evaluation to be completed…"</formula>
    </cfRule>
  </conditionalFormatting>
  <conditionalFormatting sqref="L36">
    <cfRule type="cellIs" dxfId="8" priority="17" operator="equal">
      <formula>"Detailed evaluation to be completed…"</formula>
    </cfRule>
  </conditionalFormatting>
  <conditionalFormatting sqref="L43:W43 Z43:AK43 AN43:AY43">
    <cfRule type="cellIs" dxfId="7" priority="18" operator="equal">
      <formula>"Evaluation détaillée à compléter…"</formula>
    </cfRule>
  </conditionalFormatting>
  <conditionalFormatting sqref="N18:X19 AB18:AL19 AP18:AZ19 AP33:AZ33 N33:X34 AB33:AL34">
    <cfRule type="cellIs" dxfId="6" priority="10" operator="equal">
      <formula>"Summary in a few words.."</formula>
    </cfRule>
  </conditionalFormatting>
  <conditionalFormatting sqref="N9:AZ14">
    <cfRule type="cellIs" dxfId="5" priority="11" operator="equal">
      <formula>"Overall evaluation of the event to the attention of the organizer, to be completed..."</formula>
    </cfRule>
  </conditionalFormatting>
  <conditionalFormatting sqref="Z21:Z22">
    <cfRule type="cellIs" dxfId="4" priority="19" operator="equal">
      <formula>"Detailed evaluation to be completed…"</formula>
    </cfRule>
  </conditionalFormatting>
  <conditionalFormatting sqref="Z36">
    <cfRule type="cellIs" dxfId="3" priority="16" operator="equal">
      <formula>"Detailed evaluation to be completed…"</formula>
    </cfRule>
  </conditionalFormatting>
  <conditionalFormatting sqref="AN21:AN22">
    <cfRule type="cellIs" dxfId="2" priority="20" operator="equal">
      <formula>"Detailed evaluation to be completed…"</formula>
    </cfRule>
  </conditionalFormatting>
  <conditionalFormatting sqref="BD3 BD6:BX8">
    <cfRule type="cellIs" dxfId="1" priority="8" operator="equal">
      <formula>"RAPPORT INCOMPLET"</formula>
    </cfRule>
    <cfRule type="cellIs" dxfId="0" priority="9" operator="equal">
      <formula>"RAPPORT COMPLET"</formula>
    </cfRule>
  </conditionalFormatting>
  <dataValidations count="2">
    <dataValidation type="list" allowBlank="1" showErrorMessage="1" sqref="C42 C21:C26 C28:C30 C33:C36 C38:C40 C7:C19" xr:uid="{91AC8CB1-2232-4DA0-B4A3-3FD70B2D0123}">
      <formula1>"1,2,3,M/R,M/H"</formula1>
    </dataValidation>
    <dataValidation type="list" allowBlank="1" showErrorMessage="1" sqref="C47:C49" xr:uid="{758D9E75-BE9E-4329-9C39-5D2C258711DA}">
      <formula1>"1.0,2.0,3.0,N/A,N/C"</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2852D-855D-4F24-A2F0-BF3D0EAC2190}">
  <dimension ref="D11:G28"/>
  <sheetViews>
    <sheetView workbookViewId="0">
      <selection activeCell="D25" sqref="D25"/>
    </sheetView>
  </sheetViews>
  <sheetFormatPr defaultColWidth="12.5703125" defaultRowHeight="15" x14ac:dyDescent="0.25"/>
  <cols>
    <col min="1" max="16384" width="12.5703125" style="121"/>
  </cols>
  <sheetData>
    <row r="11" spans="5:5" ht="30" x14ac:dyDescent="0.4">
      <c r="E11" s="120" t="s">
        <v>73</v>
      </c>
    </row>
    <row r="17" spans="4:7" x14ac:dyDescent="0.25">
      <c r="D17" s="122"/>
    </row>
    <row r="28" spans="4:7" x14ac:dyDescent="0.25">
      <c r="G28" s="1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1-Informatsioon võistluse kohta</vt:lpstr>
      <vt:lpstr>2-Hinnang võistlusele</vt:lpstr>
      <vt:lpstr>3-Pildid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EJL Eesti Jalgratturite Liit</dc:creator>
  <cp:lastModifiedBy>EJL Eesti Jalgratturite Liit</cp:lastModifiedBy>
  <dcterms:created xsi:type="dcterms:W3CDTF">2025-04-30T08:38:56Z</dcterms:created>
  <dcterms:modified xsi:type="dcterms:W3CDTF">2025-04-30T11:06:31Z</dcterms:modified>
</cp:coreProperties>
</file>