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mihkna/Downloads/"/>
    </mc:Choice>
  </mc:AlternateContent>
  <xr:revisionPtr revIDLastSave="0" documentId="13_ncr:1_{D32BF5D9-1B5E-254E-B9DB-957FCE344EB7}" xr6:coauthVersionLast="46" xr6:coauthVersionMax="46" xr10:uidLastSave="{00000000-0000-0000-0000-000000000000}"/>
  <bookViews>
    <workbookView xWindow="20680" yWindow="520" windowWidth="31640" windowHeight="26760" activeTab="1" xr2:uid="{00000000-000D-0000-FFFF-FFFF00000000}"/>
  </bookViews>
  <sheets>
    <sheet name="1-Informatsioon" sheetId="1" r:id="rId1"/>
    <sheet name="2-Hinnangud" sheetId="2" r:id="rId2"/>
    <sheet name="3-Pildid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iZj26jixPuRwZkoSs5sF1araFnRw=="/>
    </ext>
  </extLst>
</workbook>
</file>

<file path=xl/calcChain.xml><?xml version="1.0" encoding="utf-8"?>
<calcChain xmlns="http://schemas.openxmlformats.org/spreadsheetml/2006/main">
  <c r="BD39" i="2" l="1"/>
  <c r="BE39" i="2" s="1"/>
  <c r="BD38" i="2"/>
  <c r="BE38" i="2" s="1"/>
  <c r="BD37" i="2"/>
  <c r="BE37" i="2" s="1"/>
  <c r="BD36" i="2"/>
  <c r="BE36" i="2" s="1"/>
  <c r="BD35" i="2"/>
  <c r="BE35" i="2" s="1"/>
  <c r="BD34" i="2"/>
  <c r="BE34" i="2" s="1"/>
  <c r="BD32" i="2"/>
  <c r="BE32" i="2" s="1"/>
  <c r="BD31" i="2"/>
  <c r="BE31" i="2" s="1"/>
  <c r="BD30" i="2"/>
  <c r="BE30" i="2" s="1"/>
  <c r="BD29" i="2"/>
  <c r="BE29" i="2" s="1"/>
  <c r="BD28" i="2"/>
  <c r="BE28" i="2" s="1"/>
  <c r="BD27" i="2"/>
  <c r="BE27" i="2" s="1"/>
  <c r="BE33" i="2"/>
  <c r="BD26" i="2"/>
  <c r="BE26" i="2" s="1"/>
  <c r="BD25" i="2"/>
  <c r="BE25" i="2" s="1"/>
  <c r="BD24" i="2"/>
  <c r="BE24" i="2" s="1"/>
  <c r="BD23" i="2"/>
  <c r="BE23" i="2" s="1"/>
  <c r="BD22" i="2"/>
  <c r="BE22" i="2" s="1"/>
  <c r="BD21" i="2"/>
  <c r="BE21" i="2" s="1"/>
  <c r="BD20" i="2"/>
  <c r="BE20" i="2" s="1"/>
  <c r="BD19" i="2"/>
  <c r="BE19" i="2" s="1"/>
  <c r="BD18" i="2"/>
  <c r="BE18" i="2" s="1"/>
  <c r="BD17" i="2"/>
  <c r="BE17" i="2" s="1"/>
  <c r="BD16" i="2"/>
  <c r="BE16" i="2" s="1"/>
  <c r="BD15" i="2"/>
  <c r="BE15" i="2" s="1"/>
  <c r="BD14" i="2"/>
  <c r="BE14" i="2" s="1"/>
  <c r="BD13" i="2"/>
  <c r="BE13" i="2" s="1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D45" i="2"/>
  <c r="BD12" i="2" s="1"/>
  <c r="BE12" i="2" s="1"/>
  <c r="D40" i="2"/>
  <c r="BD11" i="2" s="1"/>
  <c r="BE11" i="2" s="1"/>
  <c r="D35" i="2"/>
  <c r="BD10" i="2" s="1"/>
  <c r="BE10" i="2" s="1"/>
  <c r="D29" i="2"/>
  <c r="BD9" i="2" s="1"/>
  <c r="BE9" i="2" s="1"/>
  <c r="D22" i="2"/>
  <c r="BD8" i="2" s="1"/>
  <c r="BE8" i="2" s="1"/>
  <c r="D7" i="2"/>
  <c r="BD7" i="2" s="1"/>
  <c r="BE7" i="2" s="1"/>
  <c r="N7" i="2" l="1"/>
  <c r="J5" i="2" l="1"/>
  <c r="E47" i="2"/>
  <c r="E46" i="2"/>
  <c r="E45" i="2"/>
  <c r="E42" i="2"/>
  <c r="E41" i="2"/>
  <c r="E40" i="2"/>
  <c r="E37" i="2"/>
  <c r="E36" i="2"/>
  <c r="E35" i="2"/>
  <c r="E31" i="2"/>
  <c r="E30" i="2"/>
  <c r="E29" i="2"/>
  <c r="E24" i="2"/>
  <c r="E23" i="2"/>
  <c r="E22" i="2"/>
  <c r="E9" i="2"/>
  <c r="E8" i="2"/>
  <c r="E7" i="2"/>
  <c r="E43" i="1" l="1"/>
  <c r="D43" i="1"/>
  <c r="K11" i="2" l="1"/>
  <c r="F45" i="2"/>
  <c r="K9" i="2"/>
  <c r="Z36" i="2"/>
  <c r="F41" i="2"/>
  <c r="Z35" i="2"/>
  <c r="F40" i="2"/>
  <c r="Z34" i="2"/>
  <c r="L36" i="2"/>
  <c r="L35" i="2"/>
  <c r="F35" i="2"/>
  <c r="L34" i="2"/>
  <c r="F29" i="2"/>
  <c r="Z19" i="2"/>
  <c r="F22" i="2"/>
  <c r="Z18" i="2"/>
  <c r="AN20" i="2"/>
  <c r="Z20" i="2"/>
  <c r="AN19" i="2"/>
  <c r="AN18" i="2"/>
  <c r="K13" i="2"/>
  <c r="L20" i="2"/>
  <c r="L19" i="2"/>
  <c r="L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Jaan Lepajõe</author>
    <author>Microsoft Office User</author>
  </authors>
  <commentList>
    <comment ref="I8" authorId="0" shapeId="0" xr:uid="{01B91BA3-D297-5E45-BE3F-802306CC922C}">
      <text>
        <r>
          <rPr>
            <sz val="11"/>
            <color rgb="FF000000"/>
            <rFont val="Arial"/>
            <family val="2"/>
          </rPr>
          <t xml:space="preserve">-Märkimisväärne itsident (selgitus kasti)
</t>
        </r>
        <r>
          <rPr>
            <sz val="11"/>
            <color rgb="FF000000"/>
            <rFont val="Arial"/>
            <family val="2"/>
          </rPr>
          <t xml:space="preserve">-Märkimisväärne õnnetus osavõtjaga (selgitus kasti)
</t>
        </r>
        <r>
          <rPr>
            <sz val="11"/>
            <color rgb="FF000000"/>
            <rFont val="Arial"/>
            <family val="2"/>
          </rPr>
          <t xml:space="preserve">-Märkimisväärsed otsused kohtunike kogu poolt (diskvalifitseerimine, elimineerimine, olulised trahvid, sõidu neutralisatsioon või ära jätmine jne. (selgitus kasti)
</t>
        </r>
        <r>
          <rPr>
            <sz val="11"/>
            <color rgb="FF000000"/>
            <rFont val="Arial"/>
            <family val="2"/>
          </rPr>
          <t>-Oluline info korraldajale ja/või alaliidule (selgitus kasti)</t>
        </r>
      </text>
    </comment>
    <comment ref="B19" authorId="1" shapeId="0" xr:uid="{2CC78949-72E1-864C-AAF2-65A0CF1DAB42}">
      <text>
        <r>
          <rPr>
            <b/>
            <sz val="10"/>
            <color rgb="FF000000"/>
            <rFont val="Tahoma"/>
            <family val="2"/>
          </rPr>
          <t xml:space="preserve">Kelle poole pöörduda, kui on vaja tulemusi muuta?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C24" authorId="1" shapeId="0" xr:uid="{BCAE1714-7F71-2D42-A8F4-4FD9AA3140F7}">
      <text>
        <r>
          <rPr>
            <b/>
            <sz val="10"/>
            <color rgb="FF000000"/>
            <rFont val="Arial"/>
            <family val="2"/>
          </rPr>
          <t>Mis stardid olid juhendi järgi kavas (näiteks esimene start M16/NJ, teine start NE/NU, kolmas start ME/MU).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8" authorId="0" shapeId="0" xr:uid="{00000000-0006-0000-0100-000012000000}">
      <text>
        <r>
          <rPr>
            <sz val="11"/>
            <color rgb="FF000000"/>
            <rFont val="Arial"/>
            <family val="2"/>
          </rPr>
          <t xml:space="preserve">======
</t>
        </r>
        <r>
          <rPr>
            <sz val="11"/>
            <color rgb="FF000000"/>
            <rFont val="Arial"/>
            <family val="2"/>
          </rPr>
          <t xml:space="preserve">ID#AAAAH6rnj-0
</t>
        </r>
        <r>
          <rPr>
            <sz val="11"/>
            <color rgb="FF000000"/>
            <rFont val="Arial"/>
            <family val="2"/>
          </rPr>
          <t xml:space="preserve">lservaes    (2021-02-26 09:09:16)
</t>
        </r>
        <r>
          <rPr>
            <sz val="11"/>
            <color rgb="FF000000"/>
            <rFont val="Arial"/>
            <family val="2"/>
          </rPr>
          <t xml:space="preserve">Üldine informatsioon
</t>
        </r>
        <r>
          <rPr>
            <sz val="11"/>
            <color rgb="FF000000"/>
            <rFont val="Arial"/>
            <family val="2"/>
          </rPr>
          <t xml:space="preserve">Kas infovahetus korraldaja ja peakohtuniku vahel oli küllaldane ja õigeaegne ? 
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sz val="11"/>
            <color rgb="FF000000"/>
            <rFont val="Arial"/>
            <family val="2"/>
          </rPr>
          <t xml:space="preserve">Reklaam
</t>
        </r>
        <r>
          <rPr>
            <sz val="11"/>
            <color rgb="FF000000"/>
            <rFont val="Arial"/>
            <family val="2"/>
          </rPr>
          <t>Kas võimalikele pealtvaatajatele ja sõitjatele tehti enne sõitu piisavalt reklaami ?</t>
        </r>
      </text>
    </comment>
    <comment ref="C9" authorId="0" shapeId="0" xr:uid="{00000000-0006-0000-0100-000002000000}">
      <text>
        <r>
          <rPr>
            <sz val="11"/>
            <color rgb="FF000000"/>
            <rFont val="Arial"/>
            <family val="2"/>
          </rPr>
          <t xml:space="preserve">======
</t>
        </r>
        <r>
          <rPr>
            <sz val="11"/>
            <color rgb="FF000000"/>
            <rFont val="Arial"/>
            <family val="2"/>
          </rPr>
          <t xml:space="preserve">ID#AAAAH6rnj_0
</t>
        </r>
        <r>
          <rPr>
            <sz val="11"/>
            <color rgb="FF000000"/>
            <rFont val="Arial"/>
            <family val="2"/>
          </rPr>
          <t xml:space="preserve">lservaes    (2021-02-26 09:09:16)
</t>
        </r>
        <r>
          <rPr>
            <sz val="11"/>
            <color rgb="FF000000"/>
            <rFont val="Arial"/>
            <family val="2"/>
          </rPr>
          <t xml:space="preserve">Rajakaart ja trassi kirjeldus 
</t>
        </r>
        <r>
          <rPr>
            <sz val="11"/>
            <color rgb="FF000000"/>
            <rFont val="Arial"/>
            <family val="2"/>
          </rPr>
          <t xml:space="preserve">- Võistlusraja (ringi) täpne pikkus
</t>
        </r>
        <r>
          <rPr>
            <sz val="11"/>
            <color rgb="FF000000"/>
            <rFont val="Arial"/>
            <family val="2"/>
          </rPr>
          <t xml:space="preserve">- Peatusalad
</t>
        </r>
        <r>
          <rPr>
            <sz val="11"/>
            <color rgb="FF000000"/>
            <rFont val="Arial"/>
            <family val="2"/>
          </rPr>
          <t xml:space="preserve">- kunstlikud takistused
</t>
        </r>
        <r>
          <rPr>
            <sz val="11"/>
            <color rgb="FF000000"/>
            <rFont val="Arial"/>
            <family val="2"/>
          </rPr>
          <t xml:space="preserve">- Pealtvaatajate ülekäigurajad
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sz val="11"/>
            <color rgb="FF000000"/>
            <rFont val="Arial"/>
            <family val="2"/>
          </rPr>
          <t xml:space="preserve">Ürituse kaart
</t>
        </r>
        <r>
          <rPr>
            <sz val="11"/>
            <color rgb="FF000000"/>
            <rFont val="Arial"/>
            <family val="2"/>
          </rPr>
          <t xml:space="preserve">- Esmaabi osutamise asukohad
</t>
        </r>
        <r>
          <rPr>
            <sz val="11"/>
            <color rgb="FF000000"/>
            <rFont val="Arial"/>
            <family val="2"/>
          </rPr>
          <t xml:space="preserve">- Teenindavate struktuuride asukohad (registreerimine, dushid,  poodium, antidoping, meedia, jne.)
</t>
        </r>
        <r>
          <rPr>
            <sz val="11"/>
            <color rgb="FF000000"/>
            <rFont val="Arial"/>
            <family val="2"/>
          </rPr>
          <t xml:space="preserve">- Võistluskeskusele üldine ligipääsetavus
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sz val="11"/>
            <color rgb="FF000000"/>
            <rFont val="Arial"/>
            <family val="2"/>
          </rPr>
          <t xml:space="preserve">Muu vajalik teave tehnilises juhendis
</t>
        </r>
        <r>
          <rPr>
            <sz val="11"/>
            <color rgb="FF000000"/>
            <rFont val="Arial"/>
            <family val="2"/>
          </rPr>
          <t xml:space="preserve">- Ametlik treeningute ja võistlusstartide ajakava
</t>
        </r>
        <r>
          <rPr>
            <sz val="11"/>
            <color rgb="FF000000"/>
            <rFont val="Arial"/>
            <family val="2"/>
          </rPr>
          <t xml:space="preserve">- Korraldaja kontaktid
</t>
        </r>
        <r>
          <rPr>
            <sz val="11"/>
            <color rgb="FF000000"/>
            <rFont val="Arial"/>
            <family val="2"/>
          </rPr>
          <t xml:space="preserve">- Rajameistri nimi ja kontakt
</t>
        </r>
        <r>
          <rPr>
            <sz val="11"/>
            <color rgb="FF000000"/>
            <rFont val="Arial"/>
            <family val="2"/>
          </rPr>
          <t xml:space="preserve">- Med.teeninduse esindajate nimed ja kontaktid
</t>
        </r>
        <r>
          <rPr>
            <sz val="11"/>
            <color rgb="FF000000"/>
            <rFont val="Arial"/>
            <family val="2"/>
          </rPr>
          <t xml:space="preserve">- Lähipiirkonna haiglate aadressid
</t>
        </r>
        <r>
          <rPr>
            <sz val="11"/>
            <color rgb="FF000000"/>
            <rFont val="Arial"/>
            <family val="2"/>
          </rPr>
          <t xml:space="preserve">- Kohtunike brigaadi koosseis
</t>
        </r>
        <r>
          <rPr>
            <sz val="11"/>
            <color rgb="FF000000"/>
            <rFont val="Arial"/>
            <family val="2"/>
          </rPr>
          <t xml:space="preserve">- Ajamõõduteenuse osutaja kontaktid 
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sz val="11"/>
            <color rgb="FF000000"/>
            <rFont val="Arial"/>
            <family val="2"/>
          </rPr>
          <t xml:space="preserve">Detailsem teave
</t>
        </r>
        <r>
          <rPr>
            <sz val="11"/>
            <color rgb="FF000000"/>
            <rFont val="Arial"/>
            <family val="2"/>
          </rPr>
          <t xml:space="preserve">- UCI punktitabel (kui kohaldub)
</t>
        </r>
        <r>
          <rPr>
            <sz val="11"/>
            <color rgb="FF000000"/>
            <rFont val="Arial"/>
            <family val="2"/>
          </rPr>
          <t xml:space="preserve">- Võistluse kategooria
</t>
        </r>
        <r>
          <rPr>
            <sz val="11"/>
            <color rgb="FF000000"/>
            <rFont val="Arial"/>
            <family val="2"/>
          </rPr>
          <t xml:space="preserve">- Sõitjate vanuseklassid
</t>
        </r>
        <r>
          <rPr>
            <sz val="11"/>
            <color rgb="FF000000"/>
            <rFont val="Arial"/>
            <family val="2"/>
          </rPr>
          <t xml:space="preserve">- Pealtvaatamisala asukoht (kui on eraterritoorium) ja (võimalik) lahtiolekuaeg
</t>
        </r>
        <r>
          <rPr>
            <sz val="11"/>
            <color rgb="FF000000"/>
            <rFont val="Arial"/>
            <family val="2"/>
          </rPr>
          <t xml:space="preserve">- Registratuuri asukoht ja toimimise kellaajad
</t>
        </r>
        <r>
          <rPr>
            <sz val="11"/>
            <color rgb="FF000000"/>
            <rFont val="Arial"/>
            <family val="2"/>
          </rPr>
          <t xml:space="preserve">- Auhinnaloetelu ja auhinnaraha maksmise protseduur
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sz val="11"/>
            <color rgb="FF000000"/>
            <rFont val="Arial"/>
            <family val="2"/>
          </rPr>
          <t xml:space="preserve">Tehnilise juhendi vastavus  toimunuga
</t>
        </r>
        <r>
          <rPr>
            <sz val="11"/>
            <color rgb="FF000000"/>
            <rFont val="Arial"/>
            <family val="2"/>
          </rPr>
          <t xml:space="preserve">Kas tehnilises juhendis kirjeldatu vastas toimunule ?
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sz val="11"/>
            <color rgb="FF000000"/>
            <rFont val="Arial"/>
            <family val="2"/>
          </rPr>
          <t xml:space="preserve">Tehnilise juhendi jaotatavus/kättesaadavus
</t>
        </r>
        <r>
          <rPr>
            <sz val="11"/>
            <color rgb="FF000000"/>
            <rFont val="Arial"/>
            <family val="2"/>
          </rPr>
          <t xml:space="preserve">Kas peakohtunik sai tehnilise juhendi peale esimest konatkti kiirelt kätte ?
</t>
        </r>
        <r>
          <rPr>
            <sz val="11"/>
            <color rgb="FF000000"/>
            <rFont val="Arial"/>
            <family val="2"/>
          </rPr>
          <t xml:space="preserve">Kas tehniline juhend oli enne võistlust ratturitele kättesaadav vähemalt elektroonses versioonis ?
</t>
        </r>
        <r>
          <rPr>
            <sz val="11"/>
            <color rgb="FF000000"/>
            <rFont val="Arial"/>
            <family val="2"/>
          </rPr>
          <t>Kas tehniline juhend oli avaldatud vähemalt prantsuse või inglise keeles (kui on osalejaid lähiriikidest) ?</t>
        </r>
      </text>
    </comment>
    <comment ref="C10" authorId="0" shapeId="0" xr:uid="{00000000-0006-0000-0100-000005000000}">
      <text>
        <r>
          <rPr>
            <sz val="11"/>
            <color rgb="FF000000"/>
            <rFont val="Arial"/>
            <family val="2"/>
          </rPr>
          <t xml:space="preserve">======
</t>
        </r>
        <r>
          <rPr>
            <sz val="11"/>
            <color rgb="FF000000"/>
            <rFont val="Arial"/>
            <family val="2"/>
          </rPr>
          <t xml:space="preserve">ID#AAAAH6rnj_o
</t>
        </r>
        <r>
          <rPr>
            <sz val="11"/>
            <color rgb="FF000000"/>
            <rFont val="Arial"/>
            <family val="2"/>
          </rPr>
          <t xml:space="preserve">lservaes    (2021-02-26 09:09:16)
</t>
        </r>
        <r>
          <rPr>
            <sz val="11"/>
            <color rgb="FF000000"/>
            <rFont val="Arial"/>
            <family val="2"/>
          </rPr>
          <t xml:space="preserve">Korralduslik hinnang
</t>
        </r>
        <r>
          <rPr>
            <sz val="11"/>
            <color rgb="FF000000"/>
            <rFont val="Arial"/>
            <family val="2"/>
          </rPr>
          <t xml:space="preserve">Kas võistluspäeva alustati ja lõpetati planeeritud ajakavas ?
</t>
        </r>
        <r>
          <rPr>
            <sz val="11"/>
            <color rgb="FF000000"/>
            <rFont val="Arial"/>
            <family val="2"/>
          </rPr>
          <t xml:space="preserve">Kas korraldusmeeskonna suurus oli piisav ja jooksvad ülesanded said kiiresti ja rahulikult lahendatud ?
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sz val="11"/>
            <color rgb="FF000000"/>
            <rFont val="Arial"/>
            <family val="2"/>
          </rPr>
          <t xml:space="preserve">Kohtunike transport ja majutus
</t>
        </r>
        <r>
          <rPr>
            <sz val="11"/>
            <color rgb="FF000000"/>
            <rFont val="Arial"/>
            <family val="2"/>
          </rPr>
          <t xml:space="preserve">Kas kohtunike teenindus vastas nõuetele (transport, majutus, toitlustus, jne.) ?
</t>
        </r>
        <r>
          <rPr>
            <sz val="11"/>
            <color rgb="FF000000"/>
            <rFont val="Arial"/>
            <family val="2"/>
          </rPr>
          <t>Kas peakohtuniku ja peakorraldaja vaheline koostöö oli rahuldav ?</t>
        </r>
      </text>
    </comment>
    <comment ref="C11" authorId="0" shapeId="0" xr:uid="{00000000-0006-0000-0100-00000E000000}">
      <text>
        <r>
          <rPr>
            <sz val="11"/>
            <color rgb="FF000000"/>
            <rFont val="Arial"/>
            <family val="2"/>
          </rPr>
          <t xml:space="preserve">======
</t>
        </r>
        <r>
          <rPr>
            <sz val="11"/>
            <color rgb="FF000000"/>
            <rFont val="Arial"/>
            <family val="2"/>
          </rPr>
          <t xml:space="preserve">ID#AAAAH6rnj_E
</t>
        </r>
        <r>
          <rPr>
            <sz val="11"/>
            <color rgb="FF000000"/>
            <rFont val="Arial"/>
            <family val="2"/>
          </rPr>
          <t xml:space="preserve">lservaes    (2021-02-26 09:09:16)
</t>
        </r>
        <r>
          <rPr>
            <sz val="11"/>
            <color rgb="FF000000"/>
            <rFont val="Arial"/>
            <family val="2"/>
          </rPr>
          <t xml:space="preserve">Oli see piisavalt lähedal võistlusrajale ?
</t>
        </r>
        <r>
          <rPr>
            <sz val="11"/>
            <color rgb="FF000000"/>
            <rFont val="Arial"/>
            <family val="2"/>
          </rPr>
          <t xml:space="preserve">Oli see piisavalt varustatud (vool, internet, jne.) ?
</t>
        </r>
        <r>
          <rPr>
            <sz val="11"/>
            <color rgb="FF000000"/>
            <rFont val="Arial"/>
            <family val="2"/>
          </rPr>
          <t>Kas keegi korraldusmeeskonnast oli alati käepärast ?</t>
        </r>
      </text>
    </comment>
    <comment ref="C12" authorId="0" shapeId="0" xr:uid="{00000000-0006-0000-0100-00001B000000}">
      <text>
        <r>
          <rPr>
            <sz val="11"/>
            <color rgb="FF000000"/>
            <rFont val="Arial"/>
            <family val="2"/>
          </rPr>
          <t xml:space="preserve">======
</t>
        </r>
        <r>
          <rPr>
            <sz val="11"/>
            <color rgb="FF000000"/>
            <rFont val="Arial"/>
            <family val="2"/>
          </rPr>
          <t xml:space="preserve">ID#AAAAH6rnj-Q
</t>
        </r>
        <r>
          <rPr>
            <sz val="11"/>
            <color rgb="FF000000"/>
            <rFont val="Arial"/>
            <family val="2"/>
          </rPr>
          <t xml:space="preserve">lservaes    (2021-02-26 09:09:16)
</t>
        </r>
        <r>
          <rPr>
            <sz val="11"/>
            <color rgb="FF000000"/>
            <rFont val="Arial"/>
            <family val="2"/>
          </rPr>
          <t xml:space="preserve">Kas ratturitel oli võimalik end siseruumides pesta ?
</t>
        </r>
        <r>
          <rPr>
            <sz val="11"/>
            <color rgb="FF000000"/>
            <rFont val="Arial"/>
            <family val="2"/>
          </rPr>
          <t>Kui jah, kas pesuvõimalus oli rajale lähedal ?</t>
        </r>
      </text>
    </comment>
    <comment ref="C13" authorId="0" shapeId="0" xr:uid="{00000000-0006-0000-0100-000013000000}">
      <text>
        <r>
          <rPr>
            <sz val="11"/>
            <color theme="1"/>
            <rFont val="Arial"/>
            <family val="2"/>
          </rPr>
          <t>======
ID#AAAAH6rnj-w
lservaes    (2021-02-26 09:09:16)
Kas peatusalas oli eraldi survepesu võimalus ?
kas pesemise kohas oli maapind kaitstud ?</t>
        </r>
      </text>
    </comment>
    <comment ref="C14" authorId="0" shapeId="0" xr:uid="{00000000-0006-0000-0100-00001D000000}">
      <text>
        <r>
          <rPr>
            <sz val="11"/>
            <color rgb="FF000000"/>
            <rFont val="Arial"/>
            <family val="2"/>
          </rPr>
          <t xml:space="preserve">======
</t>
        </r>
        <r>
          <rPr>
            <sz val="11"/>
            <color rgb="FF000000"/>
            <rFont val="Arial"/>
            <family val="2"/>
          </rPr>
          <t xml:space="preserve">ID#AAAAH6rnj-I
</t>
        </r>
        <r>
          <rPr>
            <sz val="11"/>
            <color rgb="FF000000"/>
            <rFont val="Arial"/>
            <family val="2"/>
          </rPr>
          <t xml:space="preserve">lservaes    (2021-02-26 09:09:16)
</t>
        </r>
        <r>
          <rPr>
            <sz val="11"/>
            <color rgb="FF000000"/>
            <rFont val="Arial"/>
            <family val="2"/>
          </rPr>
          <t xml:space="preserve">Kas võistlusraja väliselt oli eraldi survepesu võimalus ?
</t>
        </r>
        <r>
          <rPr>
            <sz val="11"/>
            <color rgb="FF000000"/>
            <rFont val="Arial"/>
            <family val="2"/>
          </rPr>
          <t>kas pesemise kohas oli maapind kaitstud ?</t>
        </r>
      </text>
    </comment>
    <comment ref="C15" authorId="0" shapeId="0" xr:uid="{00000000-0006-0000-0100-00000A000000}">
      <text>
        <r>
          <rPr>
            <sz val="11"/>
            <color theme="1"/>
            <rFont val="Arial"/>
            <family val="2"/>
          </rPr>
          <t>======
ID#AAAAH6rnj_U
lservaes    (2021-02-26 09:09:16)
Kas võistluskeskusse viivatel avalikel teedel olid viidad/teavitused võistluse kohta ?
Kas parkimine oli korraldatud (olemas vastuvõtja-suunaja, tsoonid võistlejaile, pealtvaatajaile, org.komiteele) ?
Kas parkla aluspinnas kestis ära ilmastiku ja parkimiskoormuse ?</t>
        </r>
      </text>
    </comment>
    <comment ref="C16" authorId="0" shapeId="0" xr:uid="{00000000-0006-0000-0100-000010000000}">
      <text>
        <r>
          <rPr>
            <sz val="11"/>
            <color theme="1"/>
            <rFont val="Arial"/>
            <family val="2"/>
          </rPr>
          <t>======
ID#AAAAH6rnj-8
lservaes    (2021-02-26 09:09:16)
Ajavõtu tüüp
Kas ajamõõtja kasutas (aktiiv või passiiv) kiipe ?
Kas ajavõtt fikseeris kõikides sõitudes kõik tulemused ?
Ajavõtu süsteemi asukoht
Kas stardikohtunikul oli eraldi telk/ruum starti ja finishi fikseerimiseks ?
Kas stardi/finishi kohtunik sai olla täpselt lõpujoonel ?
Võistlusdokumendid ja tulemused
Kas oli olemas teadete tahvel ?
Kas teadete tahvli asukoht oli välja kommunikeeritud ?
Kas esialgsed võistlustulemused said operatiivselt moodustatud, välja prinditud ja teadete tahvlile välja pandud ?
UCI DataRide/ EJL suhtlus
Kas tulemused said ettenähtud moel ja vormis edastatud UCI Dataride süsteemi ettenähtud 2 tunni jooksul (kui kohaldub) ?
Kas võistlustulemused said ettenähtud moel ja vormis edastatud EJL kontorisse ?</t>
        </r>
      </text>
    </comment>
    <comment ref="C17" authorId="0" shapeId="0" xr:uid="{00000000-0006-0000-0100-00001C000000}">
      <text>
        <r>
          <rPr>
            <sz val="11"/>
            <color theme="1"/>
            <rFont val="Arial"/>
            <family val="2"/>
          </rPr>
          <t>======
ID#AAAAH6rnj-M
lservaes    (2021-02-26 09:09:16)
Kas rada oli piiritletud mõlemast küljest kogu ulatuses ?
Kas pealtvaatajatele olid loodud ülekäigurajad ?
Kas vajalikes kohtades olid kasutusel turvavõrgud ?</t>
        </r>
      </text>
    </comment>
    <comment ref="C18" authorId="0" shapeId="0" xr:uid="{00000000-0006-0000-0100-000007000000}">
      <text>
        <r>
          <rPr>
            <sz val="11"/>
            <color theme="1"/>
            <rFont val="Arial"/>
            <family val="2"/>
          </rPr>
          <t>======
ID#AAAAH6rnj_g
lservaes    (2021-02-26 09:09:16)
Kas meediale oli loodud omaette ala/ruum ?
Kas korraldusmeeskonnal oli määratud eraldi kõneisik meediale ?
Kas võistlustulemused ja muud dokumendid olid meediale kiiresti kättesaadavad ?
Kas võistlused tehti online ülekanne ?
Kui tehti online ülekanne, kas kommentaatorid olid pädevad ?
Kui tehti online ülekanne, kas korraldaja on suuteline esitama võimnaliku auditooriumi statistika ?</t>
        </r>
      </text>
    </comment>
    <comment ref="C19" authorId="0" shapeId="0" xr:uid="{00000000-0006-0000-0100-000001000000}">
      <text>
        <r>
          <rPr>
            <sz val="11"/>
            <color theme="1"/>
            <rFont val="Arial"/>
            <family val="2"/>
          </rPr>
          <t>======
ID#AAAAH6rnj_4
lservaes    (2021-02-26 09:09:16)
Kas võistlusele loodi sotsiaalmeedia üritus ?
Kas sotsiaalmeedia kajastus enne võistlust ja võistluse toimumise ajal oli sisukas ja tähenduslik ?</t>
        </r>
      </text>
    </comment>
    <comment ref="C20" authorId="0" shapeId="0" xr:uid="{00000000-0006-0000-0100-00001A000000}">
      <text>
        <r>
          <rPr>
            <sz val="11"/>
            <color theme="1"/>
            <rFont val="Arial"/>
            <family val="2"/>
          </rPr>
          <t>======
ID#AAAAH6rnj-U
lservaes    (2021-02-26 09:09:16)
Prügistamise ohjamine pealtvaatajate alas ?
Prügistamise ohjamine võistlusrajal ja peatusalal ?
Ümbritseva keskkonna kaitseks rakendati täiendavaid meetmeid ?</t>
        </r>
      </text>
    </comment>
    <comment ref="C23" authorId="0" shapeId="0" xr:uid="{00000000-0006-0000-0100-00000D000000}">
      <text>
        <r>
          <rPr>
            <sz val="11"/>
            <color rgb="FF000000"/>
            <rFont val="Arial"/>
            <family val="2"/>
          </rPr>
          <t xml:space="preserve">======
</t>
        </r>
        <r>
          <rPr>
            <sz val="11"/>
            <color rgb="FF000000"/>
            <rFont val="Arial"/>
            <family val="2"/>
          </rPr>
          <t xml:space="preserve">ID#AAAAH6rnj_I
</t>
        </r>
        <r>
          <rPr>
            <sz val="11"/>
            <color rgb="FF000000"/>
            <rFont val="Arial"/>
            <family val="2"/>
          </rPr>
          <t xml:space="preserve">lservaes    (2021-02-26 09:09:16)
</t>
        </r>
        <r>
          <rPr>
            <sz val="11"/>
            <color rgb="FF000000"/>
            <rFont val="Arial"/>
            <family val="2"/>
          </rPr>
          <t xml:space="preserve">Kas võistlusraja ülesehitus võimaldas starte koostada eraldi alas ?
</t>
        </r>
        <r>
          <rPr>
            <sz val="11"/>
            <color rgb="FF000000"/>
            <rFont val="Arial"/>
            <family val="2"/>
          </rPr>
          <t xml:space="preserve">Kas starte koostati vajaliku ajavaruga ?
</t>
        </r>
        <r>
          <rPr>
            <sz val="11"/>
            <color rgb="FF000000"/>
            <rFont val="Arial"/>
            <family val="2"/>
          </rPr>
          <t xml:space="preserve">Kas stardijoon ja stardikoridorid olid korrektselt markeeritud (75 cm lai, min 10 m pikkuses) ?
</t>
        </r>
        <r>
          <rPr>
            <sz val="11"/>
            <color rgb="FF000000"/>
            <rFont val="Arial"/>
            <family val="2"/>
          </rPr>
          <t xml:space="preserve">Kas starditi kõvakattega pinnaselt ?
</t>
        </r>
        <r>
          <rPr>
            <sz val="11"/>
            <color rgb="FF000000"/>
            <rFont val="Arial"/>
            <family val="2"/>
          </rPr>
          <t xml:space="preserve">Kas stardisirge oli vähemalt 6 m lai, 150 m pikk ja laugema kui 90 kraadise pöördega ?
</t>
        </r>
        <r>
          <rPr>
            <sz val="11"/>
            <color rgb="FF000000"/>
            <rFont val="Arial"/>
            <family val="2"/>
          </rPr>
          <t xml:space="preserve">Kas stardikäsklused andis peakohtunik ?
</t>
        </r>
        <r>
          <rPr>
            <sz val="11"/>
            <color rgb="FF000000"/>
            <rFont val="Arial"/>
            <family val="2"/>
          </rPr>
          <t xml:space="preserve">Kas abilised, pealtvaatajad ja meedia oli starditsoonis ohjatud ?
</t>
        </r>
        <r>
          <rPr>
            <sz val="11"/>
            <color rgb="FF000000"/>
            <rFont val="Arial"/>
            <family val="2"/>
          </rPr>
          <t>Tualetivõimalus stardi juures ?</t>
        </r>
      </text>
    </comment>
    <comment ref="C24" authorId="0" shapeId="0" xr:uid="{00000000-0006-0000-0100-000004000000}">
      <text>
        <r>
          <rPr>
            <sz val="11"/>
            <color theme="1"/>
            <rFont val="Arial"/>
            <family val="2"/>
          </rPr>
          <t>======
ID#AAAAH6rnj_s
lservaes    (2021-02-26 09:09:16)
Kas peakohtunik kontrollis eelnevalt üle kogu raja ? 
Kas peakohtunike võimalikud märkused võeti arvesse ?
Kas raja ülesehitus vastas UCI vastavale reeglistikule (90 % sõidetav, raskemad osad vaheldumisi kergematega) ?
Kas raja pikkus jäi etteantud vahemikku (2500 - 3500 m) ?</t>
        </r>
      </text>
    </comment>
    <comment ref="C25" authorId="0" shapeId="0" xr:uid="{00000000-0006-0000-0100-000017000000}">
      <text>
        <r>
          <rPr>
            <sz val="11"/>
            <color theme="1"/>
            <rFont val="Arial"/>
            <family val="2"/>
          </rPr>
          <t>======
ID#AAAAH6rnj-g
lservaes    (2021-02-26 09:09:16)
Kas kasutusel olid lubatud kunstlikud takistused (plangud, trepid, tehislik liiva-ala ?
Kas kunstlike takistuste arv, mõõdud ja paigutus vastas UCI ettenatud reeglitele ?</t>
        </r>
      </text>
    </comment>
    <comment ref="C26" authorId="0" shapeId="0" xr:uid="{00000000-0006-0000-0100-000018000000}">
      <text>
        <r>
          <rPr>
            <sz val="11"/>
            <color theme="1"/>
            <rFont val="Arial"/>
            <family val="2"/>
          </rPr>
          <t>======
ID#AAAAH6rnj-c
lservaes    (2021-02-26 09:09:16)
Kas kasutusel oli paaris-peatusala või kaks eraldi peatusala ?
Veevarustus/survepesur peatusalades varustuse puhastamiseks ?
Peatusala pikkus ja laius vastasid UCI ettenatud reeglitele ?
Peatusalas oli kohtuniku järelevalve ?
Peatusalas olid aedadega eraldatud boksid ?</t>
        </r>
      </text>
    </comment>
    <comment ref="C27" authorId="0" shapeId="0" xr:uid="{00000000-0006-0000-0100-000008000000}">
      <text>
        <r>
          <rPr>
            <sz val="11"/>
            <color theme="1"/>
            <rFont val="Arial"/>
            <family val="2"/>
          </rPr>
          <t>======
ID#AAAAH6rnj_c
lservaes    (2021-02-26 09:09:16)
Finishiala oli 100 m ja 50 m pärast sirge ?
Finishiala oli 100 m ulatuses kuni lõpujooneni 4 - 6 m lai ?
Fotograafidele oli võimaldatud vajalik asukoht ?
Finishiala oli ohjatud juhuslike inimeste eest ?
Kas kasutusel oli 80 % reegel ja kui oli, siis kas see sai nõuetekoahselt täidetud ?</t>
        </r>
      </text>
    </comment>
    <comment ref="C30" authorId="0" shapeId="0" xr:uid="{00000000-0006-0000-0100-00000C000000}">
      <text>
        <r>
          <rPr>
            <sz val="11"/>
            <color theme="1"/>
            <rFont val="Arial"/>
            <family val="2"/>
          </rPr>
          <t>======
ID#AAAAH6rnj_M
lservaes    (2021-02-26 09:09:16)
Võistlusraja piiritlemine
Rajapiirded olid nõutavast materjalist (turvavõrgud, metall-postide vältimine) ?
Võimalikud libedad kohad ja laskumised olid turvatud täiendavate pehmendustega ( madrats, heinapakk) ?
Vajalikes kohtades oli pealtvaatajate ja raja vahele loodud täiendav turvatsoon ?
Raadioside
Kohtunikel, esmaabi andjatel ja korraldajatel oli omavaheline raadioside ?
Raadiojaamade akud olid laetud  ?
Korraldaja tagas vajadusel lisa-aku või laadimise ?
Pealtvaatajad
Juhuslike inimeste sattumine rajale oli välistatud (tõkestatud barjääridega/lintidega)  ?
Rajaturvajad olid korraldaja poolt instrueeritud ja teadsid oma ülesandeid ?</t>
        </r>
      </text>
    </comment>
    <comment ref="C31" authorId="0" shapeId="0" xr:uid="{00000000-0006-0000-0100-000011000000}">
      <text>
        <r>
          <rPr>
            <sz val="11"/>
            <color theme="1"/>
            <rFont val="Arial"/>
            <family val="2"/>
          </rPr>
          <t>======
ID#AAAAH6rnj-4
lservaes    (2021-02-26 09:09:16)
Kas meditsiiniline teenindus oli käepärast kogu võistluse aja sh. ametliel treeningutel ?
Med.brigaadi liikmetel oli raadioside korraldajaga ja kohtunikega ?
Med.brigaadi liikmete kvalifikatsioon vastas nõuetele (min. med.õe kvalifikatsioon ühel ja ülejäänutel parameediku tase) ?
Lähedalasuvad haiglad/EMO punktid olid eelnevalt teavitatud võistlusest ?
Võistluskeskuses oli vähemalt üks kiirabi-auto ?
Med.brigaad suutis reageerida intsidendile kiiretsi ja tõhusalt ?
Med.brigaadi enda tegevus oli intsidendi lahendamisel turvatud, tagatud oli elutee ?</t>
        </r>
      </text>
    </comment>
    <comment ref="C32" authorId="0" shapeId="0" xr:uid="{00000000-0006-0000-0100-00000F000000}">
      <text>
        <r>
          <rPr>
            <sz val="11"/>
            <color theme="1"/>
            <rFont val="Arial"/>
            <family val="2"/>
          </rPr>
          <t>======
ID#AAAAH6rnj_A
lservaes    (2021-02-26 09:09:16)
Pealtvaatajate ülekäigukohad olid 2 eraldi reaga ?
Pealtvaataja võimalik rajaületus oli ratturitele selgelt nähtav ?
Korraldajal oli eraldi inimene iga ülekäiguraja kohas ?</t>
        </r>
      </text>
    </comment>
    <comment ref="C36" authorId="0" shapeId="0" xr:uid="{00000000-0006-0000-0100-000019000000}">
      <text>
        <r>
          <rPr>
            <sz val="11"/>
            <color theme="1"/>
            <rFont val="Arial"/>
            <family val="2"/>
          </rPr>
          <t>======
ID#AAAAH6rnj-Y
lservaes    (2021-02-26 09:09:16)
Võistlusraja äärde jagus pealtvaatajaid ?
Võistlusel oli tajutav mõju kohalikule kogukonnale ( kooliõpilastele jne) ?
Võistlusel oli täiendav melu ja atmosfäär lisaks võistlejaile, korraldajaile ja kohtunikele ?</t>
        </r>
      </text>
    </comment>
    <comment ref="C37" authorId="0" shapeId="0" xr:uid="{00000000-0006-0000-0100-000016000000}">
      <text>
        <r>
          <rPr>
            <sz val="11"/>
            <color theme="1"/>
            <rFont val="Arial"/>
            <family val="2"/>
          </rPr>
          <t>======
ID#AAAAH6rnj-k
lservaes    (2021-02-26 09:09:16)
Korralduses olid innovatsiooni-elemendid ?
Kasutusel oli VIP-ala, tsoon või loosh ?
Järelkasvu motivatsiooniks kasutati eliiti ?</t>
        </r>
      </text>
    </comment>
    <comment ref="C38" authorId="0" shapeId="0" xr:uid="{00000000-0006-0000-0100-000014000000}">
      <text>
        <r>
          <rPr>
            <sz val="11"/>
            <color theme="1"/>
            <rFont val="Arial"/>
            <family val="2"/>
          </rPr>
          <t>======
ID#AAAAH6rnj-s
lservaes    (2021-02-26 09:09:16)
Raja ülesehitus, asukoht vastas osalejate ootustele ?
Võistluse populaarsus võrreldes teiste samaliigilistega ?
Võistluspäeva valik kalendris parendas/halvendas võistluse populaarsust ?</t>
        </r>
      </text>
    </comment>
    <comment ref="C41" authorId="0" shapeId="0" xr:uid="{00000000-0006-0000-0100-000003000000}">
      <text>
        <r>
          <rPr>
            <sz val="11"/>
            <color theme="1"/>
            <rFont val="Arial"/>
            <family val="2"/>
          </rPr>
          <t>======
ID#AAAAH6rnj_w
lservaes    (2021-02-26 09:09:16)
Kohtunike kogu suurus oli piisav ? 
Kohtunike individuaalne sooritus oli nõuetekohane ? 
Kohtunikekogus oli keegi, kes suutis kommunikeerida teavet/otsuseid võõrkeeles ?</t>
        </r>
      </text>
    </comment>
    <comment ref="C42" authorId="0" shapeId="0" xr:uid="{00000000-0006-0000-0100-000009000000}">
      <text>
        <r>
          <rPr>
            <sz val="11"/>
            <color theme="1"/>
            <rFont val="Arial"/>
            <family val="2"/>
          </rPr>
          <t>======
ID#AAAAH6rnj_Y
lservaes    (2021-02-26 09:09:16)
Võistlust kajastas traditsiooniline meedia ?
Korralduskomitees oli eraldi inimene meediasuheteks ?
Võistlusest ilmutati pressiteade ?
Pressiteatest toodeti traditsioonilises meedias uudisnupp ?</t>
        </r>
      </text>
    </comment>
    <comment ref="C43" authorId="0" shapeId="0" xr:uid="{00000000-0006-0000-0100-00000B000000}">
      <text>
        <r>
          <rPr>
            <sz val="11"/>
            <color theme="1"/>
            <rFont val="Arial"/>
            <family val="2"/>
          </rPr>
          <t>======
ID#AAAAH6rnj_Q
lservaes    (2021-02-26 09:09:16)
Võistluspäeva alustati õigeaegselt ?
Kohapealsed registreerimised ja numbrite/kiipide jagamine jäi etteantud aega ?
Stardid koostati õigeaegselt ?
Võistlussõidud mahtusid ettenatud ajakavasse ?
Autasustamised ei viibinud ?
Päeva kokkuvõtted tehti operatiivselt ?</t>
        </r>
      </text>
    </comment>
    <comment ref="C45" authorId="0" shapeId="0" xr:uid="{00000000-0006-0000-0100-000015000000}">
      <text>
        <r>
          <rPr>
            <sz val="11"/>
            <color rgb="FF000000"/>
            <rFont val="Arial"/>
            <family val="2"/>
          </rPr>
          <t xml:space="preserve">======
</t>
        </r>
        <r>
          <rPr>
            <sz val="11"/>
            <color rgb="FF000000"/>
            <rFont val="Arial"/>
            <family val="2"/>
          </rPr>
          <t xml:space="preserve">ID#AAAAH6rnj-o
</t>
        </r>
        <r>
          <rPr>
            <sz val="11"/>
            <color rgb="FF000000"/>
            <rFont val="Arial"/>
            <family val="2"/>
          </rPr>
          <t xml:space="preserve">gsuter    (2021-02-26 09:09:16)
</t>
        </r>
        <r>
          <rPr>
            <sz val="11"/>
            <color rgb="FF000000"/>
            <rFont val="Arial"/>
            <family val="2"/>
          </rPr>
          <t>Kui esines probleeme turvalisusega VÕI kui peakohtuniku märkuseid rajaga tutvumisel võistlussõitudeks polnud arvesse võetud, ei saa üldine hinnang olla roheline !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8F6Vw3NVTYjK7pSaa5jXyD0Avpw=="/>
    </ext>
  </extLst>
</comments>
</file>

<file path=xl/sharedStrings.xml><?xml version="1.0" encoding="utf-8"?>
<sst xmlns="http://schemas.openxmlformats.org/spreadsheetml/2006/main" count="127" uniqueCount="84">
  <si>
    <t>Võistlus:</t>
  </si>
  <si>
    <t>Riik:</t>
  </si>
  <si>
    <t>Kategooria:</t>
  </si>
  <si>
    <t>C2</t>
  </si>
  <si>
    <t>Ilm:</t>
  </si>
  <si>
    <t>EJL kalendrii võistluse nr:</t>
  </si>
  <si>
    <t>Nimi</t>
  </si>
  <si>
    <t>E-mail</t>
  </si>
  <si>
    <t>Telefon</t>
  </si>
  <si>
    <t>Peakohtunik:</t>
  </si>
  <si>
    <t>Võistluse korraldaja:</t>
  </si>
  <si>
    <t>Rajameister:</t>
  </si>
  <si>
    <t>Nimi / Ettevõte</t>
  </si>
  <si>
    <t>Ajavõtja</t>
  </si>
  <si>
    <t>Startijate arv</t>
  </si>
  <si>
    <t>Lõpetajate arv</t>
  </si>
  <si>
    <t>Võistlussõidu kestvus (min)</t>
  </si>
  <si>
    <t>Ringide arv</t>
  </si>
  <si>
    <t>PEAKOHTUNIKU ARUANNE</t>
  </si>
  <si>
    <t>KORRALDUSMEESKOND</t>
  </si>
  <si>
    <t>N/C</t>
  </si>
  <si>
    <t>Tehniline juhend</t>
  </si>
  <si>
    <t>Üldine hinnang võistluse korraldusele …</t>
  </si>
  <si>
    <t>Asjaajamise tase ja ürituse ohjamine</t>
  </si>
  <si>
    <t>Sõitjate registreerimine</t>
  </si>
  <si>
    <t xml:space="preserve">Riiete vahetuse ja ratturite pesu võimalused </t>
  </si>
  <si>
    <t>Rattapesu võimalus võistlussõidus</t>
  </si>
  <si>
    <t>Rattapesu võimalus võistlusjärgselt</t>
  </si>
  <si>
    <t>Parkimise korraldus</t>
  </si>
  <si>
    <t>Ajavõtt, võistlusdokumentatsioon ja tulemused</t>
  </si>
  <si>
    <t>Rajamärgistus</t>
  </si>
  <si>
    <t>RADA</t>
  </si>
  <si>
    <t>TURVALISUS</t>
  </si>
  <si>
    <t>Sotsiaalmeedia kajastus</t>
  </si>
  <si>
    <t>Keskkonnasäästlikkus</t>
  </si>
  <si>
    <t>Stardiala</t>
  </si>
  <si>
    <t>Takistused (tüübid märkida parempoolses osas)</t>
  </si>
  <si>
    <t>Tehnilised alad (täpsem kirjeldus märkida parempoolses osas)</t>
  </si>
  <si>
    <t>Raja turvalisus</t>
  </si>
  <si>
    <t>Meditsiiniline teenindus</t>
  </si>
  <si>
    <t>Ülekäigurajad pealtvaatajatele</t>
  </si>
  <si>
    <t>PEALTVAATAJAD JA VÕISTLUSE POPULAARSUS</t>
  </si>
  <si>
    <t>MUUD</t>
  </si>
  <si>
    <t>NÕUANDED KORRALDUSMEESKONNALE</t>
  </si>
  <si>
    <t>Pealtvaatajate olemasolu ja võistluse populaarsus kogukonnas</t>
  </si>
  <si>
    <t>Arendused ja rattasõidu edendamine</t>
  </si>
  <si>
    <t>Raja ja võistluse jätkusuutlikkus</t>
  </si>
  <si>
    <t>Kohtunikud</t>
  </si>
  <si>
    <t>Meedia</t>
  </si>
  <si>
    <t>Ajakavas püsimine</t>
  </si>
  <si>
    <t>ÜLDINE HINNANG</t>
  </si>
  <si>
    <t>SIIA SAAD LISADA PILTE!</t>
  </si>
  <si>
    <t>TÄIDAB PEAKOHTUNIK</t>
  </si>
  <si>
    <r>
      <t xml:space="preserve">Kuupäev </t>
    </r>
    <r>
      <rPr>
        <b/>
        <sz val="9"/>
        <color theme="1"/>
        <rFont val="Arial"/>
        <family val="2"/>
      </rPr>
      <t>(pp.kk.aa)</t>
    </r>
    <r>
      <rPr>
        <b/>
        <sz val="11"/>
        <color theme="1"/>
        <rFont val="Arial"/>
        <family val="2"/>
      </rPr>
      <t xml:space="preserve"> :</t>
    </r>
  </si>
  <si>
    <t>LISAINFORMATSIOON</t>
  </si>
  <si>
    <t>Stardid (start nr. 1/2/3...)</t>
  </si>
  <si>
    <t>KOKKU</t>
  </si>
  <si>
    <t>E-posti aadress</t>
  </si>
  <si>
    <t>Mobiiltelefon</t>
  </si>
  <si>
    <t>C1</t>
  </si>
  <si>
    <t>C3</t>
  </si>
  <si>
    <t>C4</t>
  </si>
  <si>
    <t>MC1</t>
  </si>
  <si>
    <t>MC2</t>
  </si>
  <si>
    <t>PCP</t>
  </si>
  <si>
    <t>ARST</t>
  </si>
  <si>
    <t>MUU</t>
  </si>
  <si>
    <t>Versioon 02/2021</t>
  </si>
  <si>
    <t xml:space="preserve">JUHISED
Allolev aruanne täiendatud informatsiooniga saadetakse võistluse korraldajale. Palun juhi tähelepanu sõnastusele ja õigekirjale.
</t>
  </si>
  <si>
    <t>KORRALDUS</t>
  </si>
  <si>
    <t>Tulemused</t>
  </si>
  <si>
    <t>N/A</t>
  </si>
  <si>
    <t>Kokkuvõtlik hinnang paari lausega ...</t>
  </si>
  <si>
    <t>Detailne kokkuvõte korralduse kohta ...</t>
  </si>
  <si>
    <t>Detailne kokkuvõte raja kohta ...</t>
  </si>
  <si>
    <t>Detailne kokkuvõte turvalisuse kohta ...</t>
  </si>
  <si>
    <t>Detailne kokkuvõte pealtvaatajate ja populaarsuse kohta …</t>
  </si>
  <si>
    <t>Detailne kokkuvõte muu kohta ...</t>
  </si>
  <si>
    <t>Konkreetsed ettepanekud korraldajale ...</t>
  </si>
  <si>
    <r>
      <rPr>
        <b/>
        <i/>
        <sz val="8"/>
        <color rgb="FF00B050"/>
        <rFont val="Arial"/>
        <family val="2"/>
      </rPr>
      <t>1 : Eeskujulik</t>
    </r>
    <r>
      <rPr>
        <b/>
        <i/>
        <sz val="8"/>
        <color theme="1"/>
        <rFont val="Arial"/>
        <family val="2"/>
      </rPr>
      <t xml:space="preserve">  </t>
    </r>
    <r>
      <rPr>
        <b/>
        <i/>
        <sz val="8"/>
        <color theme="7"/>
        <rFont val="Arial"/>
        <family val="2"/>
      </rPr>
      <t xml:space="preserve">2 : Saab paremini </t>
    </r>
    <r>
      <rPr>
        <b/>
        <i/>
        <sz val="8"/>
        <color theme="9"/>
        <rFont val="Arial"/>
        <family val="2"/>
      </rPr>
      <t xml:space="preserve"> </t>
    </r>
    <r>
      <rPr>
        <b/>
        <i/>
        <sz val="8"/>
        <color rgb="FFFF0000"/>
        <rFont val="Arial"/>
        <family val="2"/>
      </rPr>
      <t>3 : Mitterahuldav</t>
    </r>
    <r>
      <rPr>
        <b/>
        <i/>
        <sz val="8"/>
        <color theme="1"/>
        <rFont val="Arial"/>
        <family val="2"/>
      </rPr>
      <t xml:space="preserve">  </t>
    </r>
    <r>
      <rPr>
        <b/>
        <i/>
        <sz val="8"/>
        <color theme="0" tint="-0.34998626667073579"/>
        <rFont val="Arial"/>
        <family val="2"/>
      </rPr>
      <t>N/A : Ei kohaldu</t>
    </r>
    <r>
      <rPr>
        <b/>
        <i/>
        <sz val="8"/>
        <color rgb="FF595959"/>
        <rFont val="Arial"/>
        <family val="2"/>
      </rPr>
      <t xml:space="preserve">   </t>
    </r>
    <r>
      <rPr>
        <b/>
        <i/>
        <sz val="8"/>
        <color theme="0" tint="-0.34998626667073579"/>
        <rFont val="Arial"/>
        <family val="2"/>
      </rPr>
      <t>N/C : Pole hinnatav</t>
    </r>
  </si>
  <si>
    <t>Kommunikatsioon enne võistlust</t>
  </si>
  <si>
    <t>Pressiruum / pressiala / otseülekanne</t>
  </si>
  <si>
    <t>Võistlustrassi valik</t>
  </si>
  <si>
    <t>Finišiala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</si>
</sst>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 jour(s)&quot;"/>
    <numFmt numFmtId="165" formatCode="0.00000"/>
  </numFmts>
  <fonts count="62" x14ac:knownFonts="1">
    <font>
      <sz val="11"/>
      <color theme="1"/>
      <name val="Arial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name val="Arial"/>
      <family val="2"/>
    </font>
    <font>
      <sz val="11"/>
      <color rgb="FFFF0000"/>
      <name val="Calibri"/>
      <family val="2"/>
    </font>
    <font>
      <i/>
      <sz val="11"/>
      <color rgb="FFFF0000"/>
      <name val="Calibri"/>
      <family val="2"/>
    </font>
    <font>
      <b/>
      <sz val="10"/>
      <color rgb="FF44546A"/>
      <name val="Calibri"/>
      <family val="2"/>
    </font>
    <font>
      <sz val="10"/>
      <color rgb="FF44546A"/>
      <name val="Calibri"/>
      <family val="2"/>
    </font>
    <font>
      <i/>
      <sz val="9"/>
      <color rgb="FF0070C0"/>
      <name val="Calibri"/>
      <family val="2"/>
    </font>
    <font>
      <i/>
      <sz val="9"/>
      <color theme="1"/>
      <name val="Calibri"/>
      <family val="2"/>
    </font>
    <font>
      <u/>
      <sz val="11"/>
      <color theme="10"/>
      <name val="Calibri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b/>
      <sz val="18"/>
      <color rgb="FF000000"/>
      <name val="Arial"/>
      <family val="2"/>
    </font>
    <font>
      <sz val="18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1F497D"/>
      <name val="Arial"/>
      <family val="2"/>
    </font>
    <font>
      <u/>
      <sz val="11"/>
      <color theme="10"/>
      <name val="Arial"/>
      <family val="2"/>
    </font>
    <font>
      <b/>
      <i/>
      <sz val="11"/>
      <color theme="1"/>
      <name val="Arial"/>
      <family val="2"/>
    </font>
    <font>
      <b/>
      <i/>
      <sz val="12"/>
      <color rgb="FFFF0000"/>
      <name val="Arial"/>
      <family val="2"/>
    </font>
    <font>
      <i/>
      <sz val="11"/>
      <name val="Arial"/>
      <family val="2"/>
    </font>
    <font>
      <sz val="9"/>
      <color rgb="FFFF0000"/>
      <name val="Arial"/>
      <family val="2"/>
    </font>
    <font>
      <sz val="36"/>
      <color theme="1"/>
      <name val="Arial"/>
      <family val="2"/>
    </font>
    <font>
      <b/>
      <sz val="22"/>
      <color theme="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10"/>
      <color rgb="FFFF0000"/>
      <name val="Arial"/>
      <family val="2"/>
    </font>
    <font>
      <i/>
      <sz val="9"/>
      <color rgb="FF00B050"/>
      <name val="Arial"/>
      <family val="2"/>
    </font>
    <font>
      <sz val="1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8"/>
      <color theme="1"/>
      <name val="Arial"/>
      <family val="2"/>
    </font>
    <font>
      <b/>
      <i/>
      <sz val="8"/>
      <color rgb="FF00B050"/>
      <name val="Arial"/>
      <family val="2"/>
    </font>
    <font>
      <b/>
      <i/>
      <sz val="8"/>
      <color theme="7"/>
      <name val="Arial"/>
      <family val="2"/>
    </font>
    <font>
      <b/>
      <i/>
      <sz val="8"/>
      <color theme="9"/>
      <name val="Arial"/>
      <family val="2"/>
    </font>
    <font>
      <b/>
      <i/>
      <sz val="8"/>
      <color rgb="FFFF0000"/>
      <name val="Arial"/>
      <family val="2"/>
    </font>
    <font>
      <b/>
      <i/>
      <sz val="8"/>
      <color theme="0" tint="-0.34998626667073579"/>
      <name val="Arial"/>
      <family val="2"/>
    </font>
    <font>
      <b/>
      <i/>
      <sz val="8"/>
      <color rgb="FF595959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1"/>
      <color theme="0"/>
      <name val="Arial"/>
      <family val="2"/>
    </font>
    <font>
      <sz val="36"/>
      <color theme="0"/>
      <name val="Arial"/>
      <family val="2"/>
    </font>
    <font>
      <sz val="10"/>
      <color theme="0"/>
      <name val="Arial"/>
      <family val="2"/>
    </font>
    <font>
      <sz val="36"/>
      <name val="Arial"/>
      <family val="2"/>
    </font>
    <font>
      <b/>
      <u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C0C0C0"/>
        <bgColor rgb="FFC0C0C0"/>
      </patternFill>
    </fill>
    <fill>
      <patternFill patternType="solid">
        <fgColor rgb="FF92D050"/>
        <bgColor rgb="FF92D050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</fills>
  <borders count="7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1">
    <xf numFmtId="0" fontId="0" fillId="0" borderId="0" xfId="0" applyFont="1" applyAlignment="1"/>
    <xf numFmtId="0" fontId="0" fillId="0" borderId="0" xfId="0" applyFont="1"/>
    <xf numFmtId="0" fontId="14" fillId="0" borderId="0" xfId="0" applyFont="1" applyAlignment="1">
      <alignment horizontal="center"/>
    </xf>
    <xf numFmtId="0" fontId="27" fillId="0" borderId="7" xfId="0" applyFont="1" applyBorder="1" applyProtection="1">
      <protection locked="0"/>
    </xf>
    <xf numFmtId="0" fontId="26" fillId="2" borderId="7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3" fillId="2" borderId="1" xfId="0" applyFont="1" applyFill="1" applyBorder="1" applyAlignment="1" applyProtection="1">
      <alignment horizontal="center"/>
    </xf>
    <xf numFmtId="0" fontId="0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28" fillId="0" borderId="0" xfId="0" applyFont="1" applyAlignment="1" applyProtection="1">
      <alignment horizontal="center"/>
    </xf>
    <xf numFmtId="0" fontId="5" fillId="2" borderId="1" xfId="0" applyFont="1" applyFill="1" applyBorder="1" applyProtection="1"/>
    <xf numFmtId="0" fontId="7" fillId="0" borderId="0" xfId="0" applyFont="1" applyProtection="1"/>
    <xf numFmtId="0" fontId="8" fillId="0" borderId="0" xfId="0" applyFont="1" applyAlignment="1" applyProtection="1">
      <alignment horizontal="left"/>
    </xf>
    <xf numFmtId="0" fontId="4" fillId="0" borderId="0" xfId="0" applyFont="1" applyProtection="1"/>
    <xf numFmtId="0" fontId="19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19" fillId="0" borderId="0" xfId="0" applyFont="1" applyAlignment="1" applyProtection="1"/>
    <xf numFmtId="0" fontId="10" fillId="0" borderId="8" xfId="0" applyFont="1" applyBorder="1" applyProtection="1"/>
    <xf numFmtId="164" fontId="4" fillId="0" borderId="0" xfId="0" applyNumberFormat="1" applyFont="1" applyProtection="1"/>
    <xf numFmtId="0" fontId="1" fillId="0" borderId="0" xfId="0" applyFont="1" applyProtection="1"/>
    <xf numFmtId="0" fontId="11" fillId="0" borderId="0" xfId="0" applyFont="1" applyAlignment="1" applyProtection="1">
      <alignment vertical="top" wrapText="1"/>
    </xf>
    <xf numFmtId="0" fontId="3" fillId="2" borderId="1" xfId="0" applyFont="1" applyFill="1" applyBorder="1" applyProtection="1"/>
    <xf numFmtId="0" fontId="22" fillId="3" borderId="7" xfId="0" applyFont="1" applyFill="1" applyBorder="1" applyAlignment="1" applyProtection="1">
      <alignment horizontal="center"/>
    </xf>
    <xf numFmtId="0" fontId="25" fillId="3" borderId="7" xfId="0" applyFont="1" applyFill="1" applyBorder="1" applyAlignment="1" applyProtection="1">
      <alignment horizontal="center" vertical="center"/>
    </xf>
    <xf numFmtId="0" fontId="22" fillId="3" borderId="7" xfId="0" applyFont="1" applyFill="1" applyBorder="1" applyAlignment="1" applyProtection="1">
      <alignment horizontal="center" vertical="center" wrapText="1"/>
    </xf>
    <xf numFmtId="0" fontId="22" fillId="3" borderId="7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wrapText="1"/>
    </xf>
    <xf numFmtId="0" fontId="15" fillId="0" borderId="0" xfId="0" applyFont="1" applyProtection="1"/>
    <xf numFmtId="0" fontId="25" fillId="3" borderId="7" xfId="0" applyFont="1" applyFill="1" applyBorder="1" applyAlignment="1" applyProtection="1">
      <alignment horizontal="center"/>
    </xf>
    <xf numFmtId="0" fontId="19" fillId="0" borderId="61" xfId="0" applyFont="1" applyBorder="1" applyAlignment="1" applyProtection="1">
      <alignment horizontal="right"/>
    </xf>
    <xf numFmtId="0" fontId="19" fillId="0" borderId="74" xfId="0" applyFont="1" applyBorder="1" applyAlignment="1" applyProtection="1">
      <alignment horizontal="left"/>
    </xf>
    <xf numFmtId="0" fontId="0" fillId="0" borderId="75" xfId="0" applyFont="1" applyBorder="1" applyAlignment="1" applyProtection="1"/>
    <xf numFmtId="0" fontId="0" fillId="0" borderId="76" xfId="0" applyFont="1" applyBorder="1" applyAlignment="1" applyProtection="1"/>
    <xf numFmtId="0" fontId="10" fillId="0" borderId="7" xfId="0" applyFont="1" applyBorder="1" applyAlignment="1" applyProtection="1">
      <protection locked="0"/>
    </xf>
    <xf numFmtId="0" fontId="10" fillId="0" borderId="4" xfId="0" applyFont="1" applyBorder="1" applyProtection="1">
      <protection locked="0"/>
    </xf>
    <xf numFmtId="0" fontId="13" fillId="0" borderId="7" xfId="0" applyFont="1" applyBorder="1" applyProtection="1">
      <protection locked="0"/>
    </xf>
    <xf numFmtId="0" fontId="10" fillId="2" borderId="7" xfId="0" applyFont="1" applyFill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center"/>
      <protection locked="0"/>
    </xf>
    <xf numFmtId="2" fontId="10" fillId="0" borderId="7" xfId="0" applyNumberFormat="1" applyFont="1" applyBorder="1" applyAlignment="1" applyProtection="1">
      <alignment horizontal="center"/>
      <protection locked="0"/>
    </xf>
    <xf numFmtId="0" fontId="10" fillId="0" borderId="73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</xf>
    <xf numFmtId="0" fontId="18" fillId="0" borderId="0" xfId="0" applyFont="1" applyProtection="1"/>
    <xf numFmtId="0" fontId="18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15" fillId="0" borderId="12" xfId="0" applyFont="1" applyBorder="1" applyProtection="1"/>
    <xf numFmtId="0" fontId="6" fillId="0" borderId="12" xfId="0" applyFont="1" applyBorder="1" applyAlignment="1" applyProtection="1">
      <alignment horizontal="center"/>
    </xf>
    <xf numFmtId="0" fontId="57" fillId="0" borderId="12" xfId="0" applyFont="1" applyBorder="1" applyProtection="1"/>
    <xf numFmtId="0" fontId="15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57" fillId="0" borderId="0" xfId="0" applyFont="1" applyProtection="1"/>
    <xf numFmtId="0" fontId="31" fillId="0" borderId="0" xfId="0" applyFont="1" applyAlignment="1" applyProtection="1">
      <alignment horizontal="center" vertical="center" wrapText="1"/>
    </xf>
    <xf numFmtId="0" fontId="23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center"/>
    </xf>
    <xf numFmtId="0" fontId="18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center" vertical="center" wrapText="1"/>
    </xf>
    <xf numFmtId="0" fontId="15" fillId="0" borderId="14" xfId="0" applyFont="1" applyBorder="1" applyProtection="1"/>
    <xf numFmtId="0" fontId="15" fillId="0" borderId="15" xfId="0" applyFont="1" applyBorder="1" applyProtection="1"/>
    <xf numFmtId="0" fontId="60" fillId="0" borderId="0" xfId="0" applyFont="1" applyAlignment="1" applyProtection="1">
      <alignment vertical="center"/>
    </xf>
    <xf numFmtId="0" fontId="58" fillId="0" borderId="0" xfId="0" applyFont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19" fillId="0" borderId="27" xfId="0" applyFont="1" applyBorder="1" applyAlignment="1" applyProtection="1">
      <alignment horizontal="center"/>
    </xf>
    <xf numFmtId="0" fontId="45" fillId="0" borderId="0" xfId="0" applyFont="1" applyAlignment="1" applyProtection="1">
      <alignment horizontal="center" vertical="center"/>
    </xf>
    <xf numFmtId="0" fontId="30" fillId="0" borderId="0" xfId="0" applyFont="1" applyProtection="1"/>
    <xf numFmtId="0" fontId="59" fillId="0" borderId="0" xfId="0" applyFont="1" applyAlignment="1" applyProtection="1">
      <alignment vertical="center"/>
    </xf>
    <xf numFmtId="0" fontId="56" fillId="0" borderId="31" xfId="0" applyFont="1" applyBorder="1" applyProtection="1"/>
    <xf numFmtId="0" fontId="34" fillId="0" borderId="0" xfId="0" applyFont="1" applyAlignment="1" applyProtection="1">
      <alignment vertical="top" wrapText="1"/>
    </xf>
    <xf numFmtId="0" fontId="56" fillId="0" borderId="33" xfId="0" applyFont="1" applyBorder="1" applyProtection="1"/>
    <xf numFmtId="0" fontId="15" fillId="0" borderId="0" xfId="0" applyFont="1" applyAlignment="1" applyProtection="1">
      <alignment vertical="top" wrapText="1"/>
    </xf>
    <xf numFmtId="0" fontId="34" fillId="0" borderId="0" xfId="0" applyFont="1" applyAlignment="1" applyProtection="1">
      <alignment horizontal="left" vertical="top" wrapText="1"/>
    </xf>
    <xf numFmtId="0" fontId="35" fillId="0" borderId="0" xfId="0" applyFont="1" applyAlignment="1" applyProtection="1">
      <alignment vertical="top" wrapText="1"/>
    </xf>
    <xf numFmtId="0" fontId="19" fillId="0" borderId="0" xfId="0" applyFont="1" applyProtection="1"/>
    <xf numFmtId="0" fontId="21" fillId="0" borderId="0" xfId="0" applyFont="1" applyAlignment="1" applyProtection="1">
      <alignment horizontal="center" vertical="center"/>
    </xf>
    <xf numFmtId="0" fontId="15" fillId="0" borderId="2" xfId="0" applyFont="1" applyBorder="1" applyProtection="1"/>
    <xf numFmtId="0" fontId="35" fillId="0" borderId="2" xfId="0" applyFont="1" applyBorder="1" applyAlignment="1" applyProtection="1">
      <alignment vertical="top" wrapText="1"/>
    </xf>
    <xf numFmtId="0" fontId="34" fillId="0" borderId="2" xfId="0" applyFont="1" applyBorder="1" applyAlignment="1" applyProtection="1">
      <alignment vertical="top" wrapText="1"/>
    </xf>
    <xf numFmtId="0" fontId="34" fillId="0" borderId="2" xfId="0" applyFont="1" applyBorder="1" applyAlignment="1" applyProtection="1">
      <alignment horizontal="left" vertical="top" wrapText="1"/>
    </xf>
    <xf numFmtId="0" fontId="56" fillId="0" borderId="33" xfId="0" applyFont="1" applyBorder="1" applyAlignment="1" applyProtection="1">
      <alignment horizontal="left" vertical="center"/>
    </xf>
    <xf numFmtId="0" fontId="15" fillId="0" borderId="9" xfId="0" applyFont="1" applyBorder="1" applyProtection="1"/>
    <xf numFmtId="0" fontId="56" fillId="0" borderId="33" xfId="0" applyFont="1" applyBorder="1" applyAlignment="1" applyProtection="1">
      <alignment vertical="center"/>
    </xf>
    <xf numFmtId="0" fontId="15" fillId="0" borderId="8" xfId="0" applyFont="1" applyBorder="1" applyProtection="1"/>
    <xf numFmtId="0" fontId="18" fillId="0" borderId="39" xfId="0" applyFont="1" applyBorder="1" applyAlignment="1" applyProtection="1">
      <alignment horizontal="center" vertical="center" wrapText="1"/>
    </xf>
    <xf numFmtId="0" fontId="37" fillId="0" borderId="40" xfId="0" applyFont="1" applyBorder="1" applyAlignment="1" applyProtection="1">
      <alignment horizontal="left"/>
    </xf>
    <xf numFmtId="0" fontId="18" fillId="0" borderId="41" xfId="0" applyFont="1" applyBorder="1" applyAlignment="1" applyProtection="1">
      <alignment horizontal="center" vertical="center" wrapText="1"/>
    </xf>
    <xf numFmtId="0" fontId="38" fillId="0" borderId="0" xfId="0" applyFont="1" applyAlignment="1" applyProtection="1">
      <alignment horizontal="left" vertical="top" wrapText="1"/>
    </xf>
    <xf numFmtId="0" fontId="19" fillId="0" borderId="40" xfId="0" applyFont="1" applyBorder="1" applyAlignment="1" applyProtection="1">
      <alignment horizontal="left" wrapText="1"/>
    </xf>
    <xf numFmtId="0" fontId="56" fillId="0" borderId="42" xfId="0" applyFont="1" applyBorder="1" applyAlignment="1" applyProtection="1">
      <alignment vertical="center"/>
    </xf>
    <xf numFmtId="0" fontId="18" fillId="0" borderId="44" xfId="0" applyFont="1" applyBorder="1" applyAlignment="1" applyProtection="1">
      <alignment horizontal="center" vertical="center" wrapText="1"/>
    </xf>
    <xf numFmtId="0" fontId="15" fillId="0" borderId="28" xfId="0" applyFont="1" applyBorder="1" applyProtection="1"/>
    <xf numFmtId="0" fontId="56" fillId="0" borderId="28" xfId="0" applyFont="1" applyBorder="1" applyAlignment="1" applyProtection="1">
      <alignment vertical="center"/>
    </xf>
    <xf numFmtId="0" fontId="15" fillId="0" borderId="40" xfId="0" applyFont="1" applyBorder="1" applyProtection="1"/>
    <xf numFmtId="0" fontId="20" fillId="0" borderId="27" xfId="0" applyFont="1" applyBorder="1" applyAlignment="1" applyProtection="1">
      <alignment horizontal="center"/>
    </xf>
    <xf numFmtId="0" fontId="6" fillId="0" borderId="8" xfId="0" applyFont="1" applyBorder="1" applyProtection="1"/>
    <xf numFmtId="0" fontId="35" fillId="0" borderId="0" xfId="0" applyFont="1" applyAlignment="1" applyProtection="1">
      <alignment horizontal="left" vertical="top" wrapText="1"/>
    </xf>
    <xf numFmtId="0" fontId="35" fillId="0" borderId="40" xfId="0" applyFont="1" applyBorder="1" applyAlignment="1" applyProtection="1">
      <alignment horizontal="left" vertical="top" wrapText="1"/>
    </xf>
    <xf numFmtId="0" fontId="56" fillId="0" borderId="45" xfId="0" applyFont="1" applyBorder="1" applyProtection="1"/>
    <xf numFmtId="0" fontId="56" fillId="0" borderId="42" xfId="0" applyFont="1" applyBorder="1" applyProtection="1"/>
    <xf numFmtId="0" fontId="6" fillId="0" borderId="0" xfId="0" applyFont="1" applyProtection="1"/>
    <xf numFmtId="0" fontId="56" fillId="0" borderId="0" xfId="0" applyFont="1" applyProtection="1"/>
    <xf numFmtId="0" fontId="39" fillId="0" borderId="0" xfId="0" applyFont="1" applyAlignment="1" applyProtection="1">
      <alignment horizontal="left" vertical="top" wrapText="1"/>
    </xf>
    <xf numFmtId="0" fontId="20" fillId="0" borderId="11" xfId="0" applyFont="1" applyBorder="1" applyAlignment="1" applyProtection="1">
      <alignment horizontal="center"/>
    </xf>
    <xf numFmtId="0" fontId="56" fillId="0" borderId="48" xfId="0" applyFont="1" applyBorder="1" applyProtection="1"/>
    <xf numFmtId="0" fontId="56" fillId="0" borderId="50" xfId="0" applyFont="1" applyBorder="1" applyProtection="1"/>
    <xf numFmtId="0" fontId="37" fillId="0" borderId="0" xfId="0" applyFont="1" applyProtection="1"/>
    <xf numFmtId="0" fontId="37" fillId="0" borderId="40" xfId="0" applyFont="1" applyBorder="1" applyProtection="1"/>
    <xf numFmtId="0" fontId="38" fillId="0" borderId="0" xfId="0" applyFont="1" applyAlignment="1" applyProtection="1">
      <alignment vertical="center" wrapText="1"/>
    </xf>
    <xf numFmtId="0" fontId="19" fillId="0" borderId="40" xfId="0" applyFont="1" applyBorder="1" applyAlignment="1" applyProtection="1">
      <alignment horizontal="center" vertical="top" wrapText="1"/>
    </xf>
    <xf numFmtId="0" fontId="56" fillId="0" borderId="51" xfId="0" applyFont="1" applyBorder="1" applyProtection="1"/>
    <xf numFmtId="0" fontId="40" fillId="2" borderId="53" xfId="0" applyFont="1" applyFill="1" applyBorder="1" applyAlignment="1" applyProtection="1">
      <alignment vertical="top" wrapText="1"/>
    </xf>
    <xf numFmtId="0" fontId="6" fillId="0" borderId="54" xfId="0" applyFont="1" applyBorder="1" applyAlignment="1" applyProtection="1"/>
    <xf numFmtId="0" fontId="6" fillId="0" borderId="55" xfId="0" applyFont="1" applyBorder="1" applyAlignment="1" applyProtection="1"/>
    <xf numFmtId="0" fontId="6" fillId="0" borderId="56" xfId="0" applyFont="1" applyBorder="1" applyAlignment="1" applyProtection="1"/>
    <xf numFmtId="0" fontId="6" fillId="0" borderId="57" xfId="0" applyFont="1" applyBorder="1" applyAlignment="1" applyProtection="1"/>
    <xf numFmtId="0" fontId="56" fillId="0" borderId="58" xfId="0" applyFont="1" applyBorder="1" applyProtection="1"/>
    <xf numFmtId="0" fontId="6" fillId="0" borderId="28" xfId="0" applyFont="1" applyBorder="1" applyProtection="1"/>
    <xf numFmtId="0" fontId="18" fillId="0" borderId="60" xfId="0" applyFont="1" applyBorder="1" applyAlignment="1" applyProtection="1">
      <alignment vertical="center"/>
    </xf>
    <xf numFmtId="165" fontId="15" fillId="0" borderId="0" xfId="0" applyNumberFormat="1" applyFont="1" applyProtection="1"/>
    <xf numFmtId="0" fontId="18" fillId="0" borderId="48" xfId="0" applyFont="1" applyBorder="1" applyAlignment="1" applyProtection="1">
      <alignment vertical="center"/>
    </xf>
    <xf numFmtId="0" fontId="18" fillId="0" borderId="50" xfId="0" applyFont="1" applyBorder="1" applyAlignment="1" applyProtection="1">
      <alignment vertical="center"/>
    </xf>
    <xf numFmtId="0" fontId="15" fillId="0" borderId="19" xfId="0" applyFont="1" applyBorder="1" applyProtection="1"/>
    <xf numFmtId="0" fontId="56" fillId="0" borderId="0" xfId="0" applyFont="1" applyAlignment="1" applyProtection="1">
      <alignment vertical="center"/>
    </xf>
    <xf numFmtId="0" fontId="19" fillId="0" borderId="27" xfId="0" applyFont="1" applyBorder="1" applyAlignment="1" applyProtection="1">
      <alignment horizontal="center" vertical="center"/>
    </xf>
    <xf numFmtId="0" fontId="35" fillId="0" borderId="3" xfId="0" applyFont="1" applyBorder="1" applyAlignment="1" applyProtection="1">
      <alignment vertical="top" wrapText="1"/>
    </xf>
    <xf numFmtId="0" fontId="35" fillId="0" borderId="19" xfId="0" applyFont="1" applyBorder="1" applyAlignment="1" applyProtection="1">
      <alignment vertical="top" wrapText="1"/>
    </xf>
    <xf numFmtId="0" fontId="35" fillId="0" borderId="62" xfId="0" applyFont="1" applyBorder="1" applyAlignment="1" applyProtection="1">
      <alignment vertical="top" wrapText="1"/>
    </xf>
    <xf numFmtId="0" fontId="15" fillId="0" borderId="63" xfId="0" applyFont="1" applyBorder="1" applyProtection="1"/>
    <xf numFmtId="0" fontId="35" fillId="0" borderId="19" xfId="0" applyFont="1" applyBorder="1" applyAlignment="1" applyProtection="1">
      <alignment horizontal="left" vertical="top" wrapText="1"/>
    </xf>
    <xf numFmtId="0" fontId="35" fillId="0" borderId="64" xfId="0" applyFont="1" applyBorder="1" applyAlignment="1" applyProtection="1">
      <alignment horizontal="left" vertical="top" wrapText="1"/>
    </xf>
    <xf numFmtId="0" fontId="15" fillId="0" borderId="61" xfId="0" applyFont="1" applyBorder="1" applyProtection="1"/>
    <xf numFmtId="0" fontId="30" fillId="0" borderId="61" xfId="0" applyFont="1" applyBorder="1" applyProtection="1"/>
    <xf numFmtId="0" fontId="59" fillId="0" borderId="61" xfId="0" applyFont="1" applyBorder="1" applyAlignment="1" applyProtection="1">
      <alignment vertical="center"/>
    </xf>
    <xf numFmtId="0" fontId="6" fillId="0" borderId="61" xfId="0" applyFont="1" applyBorder="1" applyProtection="1"/>
    <xf numFmtId="0" fontId="6" fillId="0" borderId="0" xfId="0" applyFont="1" applyAlignment="1" applyProtection="1"/>
    <xf numFmtId="0" fontId="57" fillId="0" borderId="0" xfId="0" applyFont="1" applyAlignment="1" applyProtection="1"/>
    <xf numFmtId="0" fontId="56" fillId="0" borderId="30" xfId="0" applyFont="1" applyBorder="1" applyAlignment="1" applyProtection="1">
      <alignment horizontal="center" vertical="center" wrapText="1"/>
      <protection locked="0"/>
    </xf>
    <xf numFmtId="0" fontId="56" fillId="0" borderId="32" xfId="0" applyFont="1" applyBorder="1" applyAlignment="1" applyProtection="1">
      <alignment horizontal="center" vertical="center" wrapText="1"/>
      <protection locked="0"/>
    </xf>
    <xf numFmtId="0" fontId="56" fillId="0" borderId="34" xfId="0" applyFont="1" applyBorder="1" applyAlignment="1" applyProtection="1">
      <alignment horizontal="center" vertical="center" wrapText="1"/>
      <protection locked="0"/>
    </xf>
    <xf numFmtId="0" fontId="56" fillId="5" borderId="34" xfId="0" applyFont="1" applyFill="1" applyBorder="1" applyAlignment="1" applyProtection="1">
      <alignment horizontal="center" vertical="center" wrapText="1"/>
      <protection locked="0"/>
    </xf>
    <xf numFmtId="0" fontId="56" fillId="5" borderId="43" xfId="0" applyFont="1" applyFill="1" applyBorder="1" applyAlignment="1" applyProtection="1">
      <alignment horizontal="center" vertical="center" wrapText="1"/>
      <protection locked="0"/>
    </xf>
    <xf numFmtId="0" fontId="56" fillId="7" borderId="30" xfId="0" applyFont="1" applyFill="1" applyBorder="1" applyAlignment="1" applyProtection="1">
      <alignment horizontal="center" vertical="center" wrapText="1"/>
      <protection locked="0"/>
    </xf>
    <xf numFmtId="0" fontId="56" fillId="7" borderId="34" xfId="0" applyFont="1" applyFill="1" applyBorder="1" applyAlignment="1" applyProtection="1">
      <alignment horizontal="center" vertical="center" wrapText="1"/>
      <protection locked="0"/>
    </xf>
    <xf numFmtId="0" fontId="56" fillId="0" borderId="43" xfId="0" applyFont="1" applyBorder="1" applyAlignment="1" applyProtection="1">
      <alignment horizontal="center" vertical="center" wrapText="1"/>
      <protection locked="0"/>
    </xf>
    <xf numFmtId="0" fontId="56" fillId="0" borderId="46" xfId="0" applyFont="1" applyBorder="1" applyAlignment="1" applyProtection="1">
      <alignment horizontal="center" vertical="center" wrapText="1"/>
      <protection locked="0"/>
    </xf>
    <xf numFmtId="0" fontId="56" fillId="0" borderId="47" xfId="0" applyFont="1" applyBorder="1" applyAlignment="1" applyProtection="1">
      <alignment horizontal="center" vertical="center" wrapText="1"/>
      <protection locked="0"/>
    </xf>
    <xf numFmtId="0" fontId="56" fillId="0" borderId="49" xfId="0" applyFont="1" applyBorder="1" applyAlignment="1" applyProtection="1">
      <alignment horizontal="center" vertical="center" wrapText="1"/>
      <protection locked="0"/>
    </xf>
    <xf numFmtId="0" fontId="56" fillId="0" borderId="20" xfId="0" applyFont="1" applyBorder="1" applyAlignment="1" applyProtection="1">
      <alignment horizontal="center" vertical="center" wrapText="1"/>
      <protection locked="0"/>
    </xf>
    <xf numFmtId="0" fontId="56" fillId="0" borderId="52" xfId="0" applyFont="1" applyBorder="1" applyAlignment="1" applyProtection="1">
      <alignment horizontal="center" vertical="center" wrapText="1"/>
      <protection locked="0"/>
    </xf>
    <xf numFmtId="0" fontId="56" fillId="0" borderId="59" xfId="0" applyFont="1" applyBorder="1" applyAlignment="1" applyProtection="1">
      <alignment horizontal="center" vertical="center" wrapText="1"/>
      <protection locked="0"/>
    </xf>
    <xf numFmtId="0" fontId="56" fillId="0" borderId="13" xfId="0" applyFont="1" applyBorder="1" applyAlignment="1" applyProtection="1">
      <alignment horizontal="center" vertical="center" wrapText="1"/>
      <protection locked="0"/>
    </xf>
    <xf numFmtId="0" fontId="56" fillId="0" borderId="15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Protection="1"/>
    <xf numFmtId="0" fontId="4" fillId="0" borderId="2" xfId="0" applyFont="1" applyBorder="1" applyAlignment="1" applyProtection="1">
      <alignment horizontal="center"/>
    </xf>
    <xf numFmtId="0" fontId="6" fillId="0" borderId="2" xfId="0" applyFont="1" applyBorder="1" applyProtection="1"/>
    <xf numFmtId="0" fontId="19" fillId="0" borderId="0" xfId="0" applyFont="1" applyAlignment="1" applyProtection="1">
      <alignment horizontal="right"/>
    </xf>
    <xf numFmtId="0" fontId="20" fillId="0" borderId="3" xfId="0" applyFont="1" applyBorder="1" applyProtection="1"/>
    <xf numFmtId="0" fontId="9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14" fontId="10" fillId="0" borderId="4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 applyProtection="1"/>
    <xf numFmtId="0" fontId="10" fillId="0" borderId="4" xfId="0" applyFont="1" applyBorder="1" applyAlignment="1" applyProtection="1">
      <alignment horizontal="center"/>
      <protection locked="0"/>
    </xf>
    <xf numFmtId="0" fontId="19" fillId="2" borderId="16" xfId="0" applyFont="1" applyFill="1" applyBorder="1" applyAlignment="1" applyProtection="1">
      <alignment horizontal="right"/>
    </xf>
    <xf numFmtId="0" fontId="20" fillId="0" borderId="17" xfId="0" applyFont="1" applyBorder="1" applyProtection="1"/>
    <xf numFmtId="0" fontId="16" fillId="0" borderId="65" xfId="0" applyFont="1" applyBorder="1" applyAlignment="1" applyProtection="1">
      <alignment horizontal="center" wrapText="1"/>
    </xf>
    <xf numFmtId="0" fontId="16" fillId="0" borderId="66" xfId="0" applyFont="1" applyBorder="1" applyAlignment="1" applyProtection="1">
      <alignment horizontal="center" wrapText="1"/>
    </xf>
    <xf numFmtId="0" fontId="16" fillId="0" borderId="67" xfId="0" applyFont="1" applyBorder="1" applyAlignment="1" applyProtection="1">
      <alignment horizontal="center" wrapText="1"/>
    </xf>
    <xf numFmtId="0" fontId="16" fillId="0" borderId="68" xfId="0" applyFont="1" applyBorder="1" applyAlignment="1" applyProtection="1">
      <alignment horizontal="center" wrapText="1"/>
    </xf>
    <xf numFmtId="0" fontId="16" fillId="0" borderId="69" xfId="0" applyFont="1" applyBorder="1" applyAlignment="1" applyProtection="1">
      <alignment horizontal="center" wrapText="1"/>
    </xf>
    <xf numFmtId="0" fontId="16" fillId="0" borderId="70" xfId="0" applyFont="1" applyBorder="1" applyAlignment="1" applyProtection="1">
      <alignment horizontal="center" wrapText="1"/>
    </xf>
    <xf numFmtId="0" fontId="10" fillId="0" borderId="6" xfId="0" applyFont="1" applyBorder="1" applyAlignment="1" applyProtection="1">
      <alignment horizontal="center"/>
      <protection locked="0"/>
    </xf>
    <xf numFmtId="0" fontId="12" fillId="0" borderId="65" xfId="0" applyFont="1" applyBorder="1" applyAlignment="1" applyProtection="1">
      <alignment horizontal="center" vertical="top" wrapText="1"/>
    </xf>
    <xf numFmtId="0" fontId="6" fillId="0" borderId="66" xfId="0" applyFont="1" applyBorder="1" applyProtection="1"/>
    <xf numFmtId="0" fontId="6" fillId="0" borderId="67" xfId="0" applyFont="1" applyBorder="1" applyProtection="1"/>
    <xf numFmtId="0" fontId="6" fillId="0" borderId="71" xfId="0" applyFont="1" applyBorder="1" applyProtection="1"/>
    <xf numFmtId="0" fontId="0" fillId="0" borderId="61" xfId="0" applyFont="1" applyBorder="1" applyAlignment="1" applyProtection="1"/>
    <xf numFmtId="0" fontId="6" fillId="0" borderId="72" xfId="0" applyFont="1" applyBorder="1" applyProtection="1"/>
    <xf numFmtId="0" fontId="6" fillId="0" borderId="68" xfId="0" applyFont="1" applyBorder="1" applyProtection="1"/>
    <xf numFmtId="0" fontId="6" fillId="0" borderId="69" xfId="0" applyFont="1" applyBorder="1" applyProtection="1"/>
    <xf numFmtId="0" fontId="6" fillId="0" borderId="70" xfId="0" applyFont="1" applyBorder="1" applyProtection="1"/>
    <xf numFmtId="0" fontId="22" fillId="3" borderId="4" xfId="0" applyFont="1" applyFill="1" applyBorder="1" applyAlignment="1" applyProtection="1">
      <alignment horizontal="center"/>
    </xf>
    <xf numFmtId="0" fontId="20" fillId="0" borderId="6" xfId="0" applyFont="1" applyBorder="1" applyProtection="1"/>
    <xf numFmtId="0" fontId="26" fillId="0" borderId="4" xfId="0" applyFont="1" applyBorder="1" applyAlignment="1" applyProtection="1">
      <alignment horizontal="center"/>
      <protection locked="0"/>
    </xf>
    <xf numFmtId="0" fontId="26" fillId="0" borderId="6" xfId="0" applyFont="1" applyBorder="1" applyAlignment="1" applyProtection="1">
      <alignment horizontal="center"/>
      <protection locked="0"/>
    </xf>
    <xf numFmtId="0" fontId="25" fillId="3" borderId="4" xfId="0" applyFont="1" applyFill="1" applyBorder="1" applyAlignment="1" applyProtection="1">
      <alignment horizontal="center"/>
    </xf>
    <xf numFmtId="0" fontId="25" fillId="3" borderId="6" xfId="0" applyFont="1" applyFill="1" applyBorder="1" applyAlignment="1" applyProtection="1">
      <alignment horizontal="center"/>
    </xf>
    <xf numFmtId="0" fontId="29" fillId="0" borderId="21" xfId="0" applyFont="1" applyBorder="1" applyAlignment="1" applyProtection="1">
      <alignment horizontal="center" vertical="center" wrapText="1"/>
    </xf>
    <xf numFmtId="0" fontId="30" fillId="0" borderId="22" xfId="0" applyFont="1" applyBorder="1" applyProtection="1"/>
    <xf numFmtId="0" fontId="30" fillId="0" borderId="23" xfId="0" applyFont="1" applyBorder="1" applyProtection="1"/>
    <xf numFmtId="0" fontId="30" fillId="0" borderId="24" xfId="0" applyFont="1" applyBorder="1" applyProtection="1"/>
    <xf numFmtId="0" fontId="30" fillId="0" borderId="25" xfId="0" applyFont="1" applyBorder="1" applyProtection="1"/>
    <xf numFmtId="0" fontId="30" fillId="0" borderId="26" xfId="0" applyFont="1" applyBorder="1" applyProtection="1"/>
    <xf numFmtId="0" fontId="14" fillId="0" borderId="0" xfId="0" applyFont="1" applyAlignment="1" applyProtection="1">
      <alignment horizontal="center" vertical="center"/>
    </xf>
    <xf numFmtId="0" fontId="15" fillId="0" borderId="0" xfId="0" applyFont="1" applyAlignment="1" applyProtection="1"/>
    <xf numFmtId="0" fontId="6" fillId="0" borderId="19" xfId="0" applyFont="1" applyBorder="1" applyProtection="1"/>
    <xf numFmtId="0" fontId="19" fillId="0" borderId="0" xfId="0" applyFont="1" applyAlignment="1" applyProtection="1">
      <alignment horizontal="center" wrapText="1"/>
    </xf>
    <xf numFmtId="0" fontId="32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/>
    </xf>
    <xf numFmtId="0" fontId="48" fillId="0" borderId="0" xfId="0" applyFont="1" applyAlignment="1" applyProtection="1">
      <alignment horizontal="left" wrapText="1"/>
    </xf>
    <xf numFmtId="0" fontId="55" fillId="0" borderId="0" xfId="0" applyFont="1" applyAlignment="1" applyProtection="1">
      <alignment horizontal="left"/>
    </xf>
    <xf numFmtId="1" fontId="33" fillId="0" borderId="27" xfId="0" applyNumberFormat="1" applyFont="1" applyBorder="1" applyAlignment="1" applyProtection="1">
      <alignment horizontal="center" wrapText="1"/>
    </xf>
    <xf numFmtId="1" fontId="6" fillId="0" borderId="28" xfId="0" applyNumberFormat="1" applyFont="1" applyBorder="1" applyProtection="1"/>
    <xf numFmtId="1" fontId="6" fillId="0" borderId="29" xfId="0" applyNumberFormat="1" applyFont="1" applyBorder="1" applyProtection="1"/>
    <xf numFmtId="0" fontId="15" fillId="4" borderId="11" xfId="0" applyFont="1" applyFill="1" applyBorder="1" applyAlignment="1" applyProtection="1">
      <alignment horizontal="center"/>
    </xf>
    <xf numFmtId="0" fontId="6" fillId="0" borderId="13" xfId="0" applyFont="1" applyBorder="1" applyProtection="1"/>
    <xf numFmtId="0" fontId="6" fillId="0" borderId="35" xfId="0" applyFont="1" applyBorder="1" applyProtection="1"/>
    <xf numFmtId="0" fontId="6" fillId="0" borderId="36" xfId="0" applyFont="1" applyBorder="1" applyProtection="1"/>
    <xf numFmtId="0" fontId="30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protection locked="0"/>
    </xf>
    <xf numFmtId="0" fontId="15" fillId="4" borderId="37" xfId="0" applyFont="1" applyFill="1" applyBorder="1" applyAlignment="1" applyProtection="1">
      <alignment horizontal="center"/>
    </xf>
    <xf numFmtId="0" fontId="6" fillId="0" borderId="38" xfId="0" applyFont="1" applyBorder="1" applyProtection="1"/>
    <xf numFmtId="0" fontId="15" fillId="6" borderId="37" xfId="0" applyFont="1" applyFill="1" applyBorder="1" applyAlignment="1" applyProtection="1">
      <alignment horizontal="center"/>
    </xf>
    <xf numFmtId="0" fontId="6" fillId="0" borderId="18" xfId="0" applyFont="1" applyBorder="1" applyProtection="1"/>
    <xf numFmtId="0" fontId="6" fillId="0" borderId="20" xfId="0" applyFont="1" applyBorder="1" applyProtection="1"/>
    <xf numFmtId="0" fontId="61" fillId="0" borderId="0" xfId="0" applyFont="1" applyAlignment="1" applyProtection="1">
      <alignment horizontal="left" vertical="top"/>
    </xf>
    <xf numFmtId="0" fontId="47" fillId="0" borderId="61" xfId="0" applyFont="1" applyBorder="1" applyAlignment="1" applyProtection="1">
      <alignment horizontal="left" vertical="top"/>
      <protection locked="0"/>
    </xf>
    <xf numFmtId="0" fontId="47" fillId="0" borderId="17" xfId="0" applyFont="1" applyBorder="1" applyAlignment="1" applyProtection="1">
      <alignment horizontal="left" vertical="top"/>
      <protection locked="0"/>
    </xf>
    <xf numFmtId="0" fontId="36" fillId="0" borderId="0" xfId="0" applyFont="1" applyAlignment="1" applyProtection="1">
      <alignment horizontal="center"/>
    </xf>
    <xf numFmtId="0" fontId="46" fillId="0" borderId="0" xfId="0" applyFont="1" applyAlignment="1" applyProtection="1">
      <alignment horizontal="left" vertical="center" wrapText="1"/>
      <protection locked="0"/>
    </xf>
    <xf numFmtId="0" fontId="22" fillId="0" borderId="10" xfId="0" applyFont="1" applyBorder="1" applyAlignment="1" applyProtection="1">
      <alignment horizontal="center"/>
    </xf>
    <xf numFmtId="0" fontId="42" fillId="0" borderId="10" xfId="0" applyFont="1" applyBorder="1" applyProtection="1"/>
    <xf numFmtId="0" fontId="47" fillId="0" borderId="61" xfId="0" applyFont="1" applyBorder="1" applyAlignment="1" applyProtection="1">
      <alignment horizontal="left" vertical="top" wrapText="1"/>
      <protection locked="0"/>
    </xf>
    <xf numFmtId="0" fontId="6" fillId="0" borderId="61" xfId="0" applyFont="1" applyBorder="1" applyProtection="1">
      <protection locked="0"/>
    </xf>
    <xf numFmtId="0" fontId="36" fillId="0" borderId="10" xfId="0" applyFont="1" applyBorder="1" applyAlignment="1" applyProtection="1">
      <alignment horizontal="center"/>
    </xf>
    <xf numFmtId="0" fontId="6" fillId="0" borderId="10" xfId="0" applyFont="1" applyBorder="1" applyProtection="1"/>
    <xf numFmtId="0" fontId="41" fillId="0" borderId="12" xfId="0" applyFont="1" applyBorder="1" applyAlignment="1" applyProtection="1">
      <alignment horizontal="center" wrapText="1"/>
    </xf>
    <xf numFmtId="0" fontId="6" fillId="0" borderId="12" xfId="0" applyFont="1" applyBorder="1" applyProtection="1"/>
    <xf numFmtId="0" fontId="6" fillId="0" borderId="77" xfId="0" applyFont="1" applyBorder="1" applyProtection="1">
      <protection locked="0"/>
    </xf>
    <xf numFmtId="0" fontId="47" fillId="0" borderId="0" xfId="0" applyFont="1" applyAlignment="1" applyProtection="1">
      <alignment horizontal="left" vertical="top" wrapText="1"/>
      <protection locked="0"/>
    </xf>
    <xf numFmtId="0" fontId="6" fillId="0" borderId="3" xfId="0" applyFont="1" applyBorder="1" applyProtection="1">
      <protection locked="0"/>
    </xf>
  </cellXfs>
  <cellStyles count="1">
    <cellStyle name="Normal" xfId="0" builtinId="0"/>
  </cellStyles>
  <dxfs count="68">
    <dxf>
      <font>
        <b/>
        <i/>
        <color rgb="FFFF0000"/>
      </font>
      <fill>
        <patternFill patternType="none"/>
      </fill>
    </dxf>
    <dxf>
      <font>
        <b/>
        <i/>
        <color rgb="FFFF0000"/>
      </font>
      <fill>
        <patternFill patternType="none"/>
      </fill>
    </dxf>
    <dxf>
      <font>
        <b/>
        <i/>
        <color rgb="FFFF0000"/>
      </font>
      <fill>
        <patternFill patternType="none"/>
      </fill>
    </dxf>
    <dxf>
      <font>
        <b/>
        <i/>
        <color theme="0"/>
      </font>
      <fill>
        <patternFill patternType="solid">
          <bgColor theme="2"/>
        </patternFill>
      </fill>
    </dxf>
    <dxf>
      <font>
        <b/>
        <i/>
        <color rgb="FFFF0000"/>
      </font>
      <fill>
        <patternFill patternType="none"/>
      </fill>
    </dxf>
    <dxf>
      <font>
        <b/>
        <i/>
        <color rgb="FFFF0000"/>
      </font>
      <fill>
        <patternFill patternType="none"/>
      </fill>
    </dxf>
    <dxf>
      <font>
        <strike val="0"/>
        <color rgb="FF00B050"/>
      </font>
      <fill>
        <patternFill>
          <bgColor rgb="FF00B050"/>
        </patternFill>
      </fill>
    </dxf>
    <dxf>
      <font>
        <strike val="0"/>
        <color theme="7"/>
      </font>
      <fill>
        <patternFill>
          <bgColor theme="7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strike val="0"/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b/>
        <i/>
        <color rgb="FFFF0000"/>
      </font>
      <fill>
        <patternFill patternType="none"/>
      </fill>
    </dxf>
    <dxf>
      <font>
        <color auto="1"/>
      </font>
      <fill>
        <patternFill patternType="none"/>
      </fill>
    </dxf>
    <dxf>
      <font>
        <b/>
        <i val="0"/>
        <color rgb="FFFF0000"/>
      </font>
      <fill>
        <patternFill patternType="none"/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0</xdr:row>
      <xdr:rowOff>57150</xdr:rowOff>
    </xdr:from>
    <xdr:ext cx="1219200" cy="457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76969</xdr:colOff>
      <xdr:row>0</xdr:row>
      <xdr:rowOff>125076</xdr:rowOff>
    </xdr:from>
    <xdr:to>
      <xdr:col>2</xdr:col>
      <xdr:colOff>13469</xdr:colOff>
      <xdr:row>4</xdr:row>
      <xdr:rowOff>35178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79D786-0B6C-7248-BFDF-27127FB69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939" y="125076"/>
          <a:ext cx="1710651" cy="727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2963143</xdr:colOff>
      <xdr:row>0</xdr:row>
      <xdr:rowOff>11546</xdr:rowOff>
    </xdr:from>
    <xdr:ext cx="1585769" cy="1558639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-5400000" flipH="1">
          <a:off x="3069072" y="-2019"/>
          <a:ext cx="1558639" cy="1585769"/>
        </a:xfrm>
        <a:prstGeom prst="rightArrow">
          <a:avLst>
            <a:gd name="adj1" fmla="val 50000"/>
            <a:gd name="adj2" fmla="val 50000"/>
          </a:avLst>
        </a:prstGeom>
        <a:solidFill>
          <a:schemeClr val="lt1"/>
        </a:solidFill>
        <a:ln w="9525" cap="flat" cmpd="sng">
          <a:solidFill>
            <a:srgbClr val="FF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Anna hinnang</a:t>
          </a:r>
          <a:br>
            <a:rPr lang="en-US" sz="100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00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kommentaaride põhjal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000">
            <a:solidFill>
              <a:srgbClr val="000000"/>
            </a:solidFill>
          </a:endParaRPr>
        </a:p>
      </xdr:txBody>
    </xdr:sp>
    <xdr:clientData fLocksWithSheet="0"/>
  </xdr:oneCellAnchor>
  <xdr:twoCellAnchor editAs="oneCell">
    <xdr:from>
      <xdr:col>1</xdr:col>
      <xdr:colOff>0</xdr:colOff>
      <xdr:row>0</xdr:row>
      <xdr:rowOff>0</xdr:rowOff>
    </xdr:from>
    <xdr:to>
      <xdr:col>1</xdr:col>
      <xdr:colOff>1714500</xdr:colOff>
      <xdr:row>0</xdr:row>
      <xdr:rowOff>741375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8134E0E-1667-0A4E-B1F6-BDA8FC5C0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0"/>
          <a:ext cx="1714500" cy="741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1000"/>
  <sheetViews>
    <sheetView zoomScale="110" zoomScaleNormal="110" workbookViewId="0">
      <selection activeCell="E23" sqref="E23"/>
    </sheetView>
  </sheetViews>
  <sheetFormatPr baseColWidth="10" defaultColWidth="12.6640625" defaultRowHeight="15" customHeight="1" x14ac:dyDescent="0.15"/>
  <cols>
    <col min="1" max="1" width="1" style="8" customWidth="1"/>
    <col min="2" max="2" width="23.33203125" style="8" customWidth="1"/>
    <col min="3" max="3" width="20.1640625" style="8" customWidth="1"/>
    <col min="4" max="4" width="14.6640625" style="8" customWidth="1"/>
    <col min="5" max="5" width="15.5" style="8" customWidth="1"/>
    <col min="6" max="6" width="29.5" style="8" customWidth="1"/>
    <col min="7" max="7" width="29.1640625" style="8" customWidth="1"/>
    <col min="8" max="8" width="7.83203125" style="8" customWidth="1"/>
    <col min="9" max="9" width="13.83203125" style="8" customWidth="1"/>
    <col min="10" max="10" width="9.1640625" style="8" customWidth="1"/>
    <col min="11" max="11" width="21.33203125" style="8" customWidth="1"/>
    <col min="12" max="12" width="14.33203125" style="8" customWidth="1"/>
    <col min="13" max="13" width="8" style="8" customWidth="1"/>
    <col min="14" max="14" width="2.6640625" style="8" customWidth="1"/>
    <col min="15" max="26" width="8" style="8" customWidth="1"/>
    <col min="27" max="16384" width="12.6640625" style="8"/>
  </cols>
  <sheetData>
    <row r="1" spans="1:26" ht="19.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6"/>
      <c r="L1" s="5"/>
      <c r="M1" s="5"/>
      <c r="N1" s="7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" customHeight="1" x14ac:dyDescent="0.2">
      <c r="A2" s="5"/>
      <c r="B2" s="151" t="s">
        <v>52</v>
      </c>
      <c r="C2" s="152"/>
      <c r="D2" s="152"/>
      <c r="E2" s="152"/>
      <c r="F2" s="152"/>
      <c r="G2" s="152"/>
      <c r="H2" s="9"/>
      <c r="I2" s="9"/>
      <c r="J2" s="9"/>
      <c r="K2" s="10" t="s">
        <v>67</v>
      </c>
      <c r="L2" s="9"/>
      <c r="M2" s="9"/>
      <c r="N2" s="11" t="b">
        <v>0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" customHeight="1" x14ac:dyDescent="0.2">
      <c r="A3" s="5"/>
      <c r="B3" s="152"/>
      <c r="C3" s="152"/>
      <c r="D3" s="152"/>
      <c r="E3" s="152"/>
      <c r="F3" s="152"/>
      <c r="G3" s="152"/>
      <c r="H3" s="5"/>
      <c r="I3" s="5"/>
      <c r="J3" s="5"/>
      <c r="K3" s="5"/>
      <c r="L3" s="5"/>
      <c r="M3" s="5"/>
      <c r="N3" s="11" t="b">
        <v>0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" customHeight="1" x14ac:dyDescent="0.2">
      <c r="A4" s="9"/>
      <c r="B4" s="9"/>
      <c r="C4" s="9"/>
      <c r="D4" s="153"/>
      <c r="E4" s="154"/>
      <c r="F4" s="9"/>
      <c r="G4" s="9"/>
      <c r="I4" s="12"/>
      <c r="J4" s="13"/>
      <c r="K4" s="13"/>
      <c r="L4" s="14"/>
      <c r="N4" s="11" t="b">
        <v>0</v>
      </c>
    </row>
    <row r="5" spans="1:26" ht="15" customHeight="1" x14ac:dyDescent="0.2">
      <c r="A5" s="5"/>
      <c r="B5" s="155" t="s">
        <v>0</v>
      </c>
      <c r="C5" s="156"/>
      <c r="D5" s="157"/>
      <c r="E5" s="158"/>
      <c r="F5" s="158"/>
      <c r="G5" s="159"/>
      <c r="I5" s="12"/>
      <c r="J5" s="13"/>
      <c r="K5" s="13"/>
      <c r="L5" s="14"/>
      <c r="N5" s="11" t="b">
        <v>1</v>
      </c>
    </row>
    <row r="6" spans="1:26" ht="15" customHeight="1" x14ac:dyDescent="0.2">
      <c r="B6" s="155" t="s">
        <v>1</v>
      </c>
      <c r="C6" s="156"/>
      <c r="D6" s="160"/>
      <c r="E6" s="159"/>
      <c r="F6" s="15" t="s">
        <v>2</v>
      </c>
      <c r="G6" s="34"/>
      <c r="I6" s="12"/>
      <c r="J6" s="13"/>
      <c r="K6" s="13"/>
      <c r="L6" s="14"/>
      <c r="N6" s="11"/>
    </row>
    <row r="7" spans="1:26" ht="16" thickBot="1" x14ac:dyDescent="0.25">
      <c r="B7" s="155"/>
      <c r="C7" s="161"/>
      <c r="D7" s="16"/>
      <c r="E7" s="16"/>
      <c r="F7" s="17"/>
      <c r="I7" s="12"/>
      <c r="J7" s="13"/>
      <c r="K7" s="13"/>
      <c r="L7" s="14"/>
      <c r="N7" s="11"/>
    </row>
    <row r="8" spans="1:26" ht="15.75" customHeight="1" x14ac:dyDescent="0.2">
      <c r="B8" s="155" t="s">
        <v>53</v>
      </c>
      <c r="C8" s="156"/>
      <c r="D8" s="160"/>
      <c r="E8" s="159"/>
      <c r="F8" s="15" t="s">
        <v>4</v>
      </c>
      <c r="G8" s="35"/>
      <c r="H8" s="18"/>
      <c r="I8" s="165" t="s">
        <v>54</v>
      </c>
      <c r="J8" s="166"/>
      <c r="K8" s="166"/>
      <c r="L8" s="167"/>
      <c r="N8" s="11"/>
    </row>
    <row r="9" spans="1:26" ht="16" thickBot="1" x14ac:dyDescent="0.25">
      <c r="B9" s="15"/>
      <c r="C9" s="15" t="s">
        <v>5</v>
      </c>
      <c r="D9" s="162"/>
      <c r="E9" s="171"/>
      <c r="F9" s="16"/>
      <c r="I9" s="168"/>
      <c r="J9" s="169"/>
      <c r="K9" s="169"/>
      <c r="L9" s="170"/>
      <c r="N9" s="11"/>
    </row>
    <row r="10" spans="1:26" ht="16" thickBot="1" x14ac:dyDescent="0.25">
      <c r="B10" s="15"/>
      <c r="C10" s="15"/>
      <c r="F10" s="19"/>
      <c r="G10" s="19"/>
      <c r="H10" s="20"/>
      <c r="I10" s="20"/>
      <c r="J10" s="21"/>
      <c r="K10" s="21"/>
      <c r="L10" s="21"/>
      <c r="M10" s="20"/>
      <c r="N10" s="22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5" customHeight="1" x14ac:dyDescent="0.2">
      <c r="B11" s="15"/>
      <c r="C11" s="15"/>
      <c r="I11" s="172"/>
      <c r="J11" s="173"/>
      <c r="K11" s="173"/>
      <c r="L11" s="174"/>
      <c r="N11" s="11"/>
    </row>
    <row r="12" spans="1:26" ht="15" customHeight="1" x14ac:dyDescent="0.2">
      <c r="A12" s="20"/>
      <c r="B12" s="17"/>
      <c r="C12" s="17"/>
      <c r="D12" s="181" t="s">
        <v>6</v>
      </c>
      <c r="E12" s="182"/>
      <c r="F12" s="23" t="s">
        <v>7</v>
      </c>
      <c r="G12" s="23" t="s">
        <v>8</v>
      </c>
      <c r="I12" s="175"/>
      <c r="J12" s="176"/>
      <c r="K12" s="176"/>
      <c r="L12" s="177"/>
      <c r="N12" s="11"/>
    </row>
    <row r="13" spans="1:26" ht="15" customHeight="1" x14ac:dyDescent="0.2">
      <c r="B13" s="155" t="s">
        <v>9</v>
      </c>
      <c r="C13" s="156"/>
      <c r="D13" s="162"/>
      <c r="E13" s="159"/>
      <c r="F13" s="36"/>
      <c r="G13" s="37"/>
      <c r="I13" s="175"/>
      <c r="J13" s="176"/>
      <c r="K13" s="176"/>
      <c r="L13" s="177"/>
      <c r="N13" s="11"/>
    </row>
    <row r="14" spans="1:26" x14ac:dyDescent="0.2">
      <c r="B14" s="155" t="s">
        <v>10</v>
      </c>
      <c r="C14" s="156"/>
      <c r="D14" s="162"/>
      <c r="E14" s="159"/>
      <c r="F14" s="36"/>
      <c r="G14" s="37"/>
      <c r="I14" s="175"/>
      <c r="J14" s="176"/>
      <c r="K14" s="176"/>
      <c r="L14" s="177"/>
      <c r="N14" s="11"/>
    </row>
    <row r="15" spans="1:26" x14ac:dyDescent="0.2">
      <c r="B15" s="155" t="s">
        <v>11</v>
      </c>
      <c r="C15" s="156"/>
      <c r="D15" s="162"/>
      <c r="E15" s="159"/>
      <c r="F15" s="36"/>
      <c r="G15" s="37"/>
      <c r="I15" s="175"/>
      <c r="J15" s="176"/>
      <c r="K15" s="176"/>
      <c r="L15" s="177"/>
      <c r="N15" s="11"/>
    </row>
    <row r="16" spans="1:26" ht="15" customHeight="1" x14ac:dyDescent="0.2">
      <c r="B16" s="155"/>
      <c r="C16" s="161"/>
      <c r="I16" s="175"/>
      <c r="J16" s="176"/>
      <c r="K16" s="176"/>
      <c r="L16" s="177"/>
      <c r="N16" s="11"/>
    </row>
    <row r="17" spans="2:26" ht="15" customHeight="1" x14ac:dyDescent="0.2">
      <c r="B17" s="155"/>
      <c r="C17" s="156"/>
      <c r="D17" s="181" t="s">
        <v>12</v>
      </c>
      <c r="E17" s="182"/>
      <c r="F17" s="23" t="s">
        <v>7</v>
      </c>
      <c r="G17" s="23" t="s">
        <v>8</v>
      </c>
      <c r="H17" s="20"/>
      <c r="I17" s="175"/>
      <c r="J17" s="176"/>
      <c r="K17" s="176"/>
      <c r="L17" s="177"/>
      <c r="M17" s="20"/>
      <c r="N17" s="22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2:26" ht="15" customHeight="1" x14ac:dyDescent="0.2">
      <c r="B18" s="155" t="s">
        <v>13</v>
      </c>
      <c r="C18" s="156"/>
      <c r="D18" s="162"/>
      <c r="E18" s="159"/>
      <c r="F18" s="36"/>
      <c r="G18" s="38"/>
      <c r="I18" s="175"/>
      <c r="J18" s="176"/>
      <c r="K18" s="176"/>
      <c r="L18" s="177"/>
      <c r="N18" s="11"/>
    </row>
    <row r="19" spans="2:26" ht="15" customHeight="1" x14ac:dyDescent="0.2">
      <c r="B19" s="163" t="s">
        <v>70</v>
      </c>
      <c r="C19" s="164"/>
      <c r="D19" s="162"/>
      <c r="E19" s="159"/>
      <c r="F19" s="36"/>
      <c r="G19" s="38"/>
      <c r="I19" s="175"/>
      <c r="J19" s="176"/>
      <c r="K19" s="176"/>
      <c r="L19" s="177"/>
      <c r="N19" s="11"/>
    </row>
    <row r="20" spans="2:26" ht="15" customHeight="1" x14ac:dyDescent="0.2">
      <c r="I20" s="175"/>
      <c r="J20" s="176"/>
      <c r="K20" s="176"/>
      <c r="L20" s="177"/>
      <c r="N20" s="11"/>
    </row>
    <row r="21" spans="2:26" ht="15" customHeight="1" x14ac:dyDescent="0.2">
      <c r="C21" s="20"/>
      <c r="D21" s="20"/>
      <c r="E21" s="20"/>
      <c r="F21" s="20"/>
      <c r="G21" s="20"/>
      <c r="I21" s="175"/>
      <c r="J21" s="176"/>
      <c r="K21" s="176"/>
      <c r="L21" s="177"/>
      <c r="N21" s="11"/>
    </row>
    <row r="22" spans="2:26" ht="15" customHeight="1" x14ac:dyDescent="0.2">
      <c r="C22" s="20"/>
      <c r="D22" s="20"/>
      <c r="E22" s="20"/>
      <c r="F22" s="20"/>
      <c r="G22" s="20"/>
      <c r="I22" s="175"/>
      <c r="J22" s="176"/>
      <c r="K22" s="176"/>
      <c r="L22" s="177"/>
      <c r="N22" s="11"/>
    </row>
    <row r="23" spans="2:26" ht="6" customHeight="1" x14ac:dyDescent="0.2">
      <c r="I23" s="175"/>
      <c r="J23" s="176"/>
      <c r="K23" s="176"/>
      <c r="L23" s="177"/>
      <c r="N23" s="11"/>
    </row>
    <row r="24" spans="2:26" ht="15.75" customHeight="1" x14ac:dyDescent="0.2">
      <c r="C24" s="24" t="s">
        <v>55</v>
      </c>
      <c r="D24" s="25" t="s">
        <v>14</v>
      </c>
      <c r="E24" s="25" t="s">
        <v>15</v>
      </c>
      <c r="F24" s="26" t="s">
        <v>16</v>
      </c>
      <c r="G24" s="26" t="s">
        <v>17</v>
      </c>
      <c r="I24" s="175"/>
      <c r="J24" s="176"/>
      <c r="K24" s="176"/>
      <c r="L24" s="177"/>
      <c r="N24" s="11"/>
    </row>
    <row r="25" spans="2:26" ht="15.75" customHeight="1" x14ac:dyDescent="0.2">
      <c r="B25" s="27"/>
      <c r="C25" s="39"/>
      <c r="D25" s="39"/>
      <c r="E25" s="39"/>
      <c r="F25" s="40"/>
      <c r="G25" s="39"/>
      <c r="I25" s="175"/>
      <c r="J25" s="176"/>
      <c r="K25" s="176"/>
      <c r="L25" s="177"/>
      <c r="N25" s="11"/>
    </row>
    <row r="26" spans="2:26" ht="15.75" customHeight="1" x14ac:dyDescent="0.2">
      <c r="B26" s="27"/>
      <c r="C26" s="39"/>
      <c r="D26" s="39"/>
      <c r="E26" s="39"/>
      <c r="F26" s="40"/>
      <c r="G26" s="39"/>
      <c r="I26" s="175"/>
      <c r="J26" s="176"/>
      <c r="K26" s="176"/>
      <c r="L26" s="177"/>
      <c r="N26" s="11"/>
    </row>
    <row r="27" spans="2:26" ht="15.75" customHeight="1" x14ac:dyDescent="0.2">
      <c r="B27" s="16"/>
      <c r="C27" s="39"/>
      <c r="D27" s="39"/>
      <c r="E27" s="39"/>
      <c r="F27" s="40"/>
      <c r="G27" s="39"/>
      <c r="I27" s="175"/>
      <c r="J27" s="176"/>
      <c r="K27" s="176"/>
      <c r="L27" s="177"/>
      <c r="N27" s="11"/>
    </row>
    <row r="28" spans="2:26" ht="15.75" customHeight="1" x14ac:dyDescent="0.2">
      <c r="B28" s="16"/>
      <c r="C28" s="39"/>
      <c r="D28" s="39"/>
      <c r="E28" s="39"/>
      <c r="F28" s="40"/>
      <c r="G28" s="39"/>
      <c r="I28" s="175"/>
      <c r="J28" s="176"/>
      <c r="K28" s="176"/>
      <c r="L28" s="177"/>
      <c r="N28" s="11"/>
    </row>
    <row r="29" spans="2:26" ht="15.75" customHeight="1" x14ac:dyDescent="0.2">
      <c r="B29" s="16"/>
      <c r="C29" s="39"/>
      <c r="D29" s="39"/>
      <c r="E29" s="39"/>
      <c r="F29" s="40"/>
      <c r="G29" s="39"/>
      <c r="I29" s="175"/>
      <c r="J29" s="176"/>
      <c r="K29" s="176"/>
      <c r="L29" s="177"/>
      <c r="N29" s="11"/>
    </row>
    <row r="30" spans="2:26" ht="15.75" customHeight="1" thickBot="1" x14ac:dyDescent="0.25">
      <c r="B30" s="16"/>
      <c r="C30" s="39"/>
      <c r="D30" s="39"/>
      <c r="E30" s="39"/>
      <c r="F30" s="40"/>
      <c r="G30" s="39"/>
      <c r="I30" s="178"/>
      <c r="J30" s="179"/>
      <c r="K30" s="179"/>
      <c r="L30" s="180"/>
      <c r="N30" s="11"/>
    </row>
    <row r="31" spans="2:26" ht="15" customHeight="1" x14ac:dyDescent="0.2">
      <c r="B31" s="16"/>
      <c r="C31" s="39"/>
      <c r="D31" s="39"/>
      <c r="E31" s="39"/>
      <c r="F31" s="40"/>
      <c r="G31" s="39"/>
      <c r="J31" s="13"/>
      <c r="K31" s="6"/>
      <c r="N31" s="11"/>
    </row>
    <row r="32" spans="2:26" ht="15" customHeight="1" x14ac:dyDescent="0.2">
      <c r="B32" s="16"/>
      <c r="C32" s="39"/>
      <c r="D32" s="39"/>
      <c r="E32" s="39"/>
      <c r="F32" s="40"/>
      <c r="G32" s="39"/>
      <c r="H32" s="28"/>
      <c r="I32" s="185" t="s">
        <v>6</v>
      </c>
      <c r="J32" s="186"/>
      <c r="K32" s="29" t="s">
        <v>57</v>
      </c>
      <c r="L32" s="29" t="s">
        <v>58</v>
      </c>
      <c r="N32" s="11"/>
    </row>
    <row r="33" spans="2:14" ht="15.75" customHeight="1" x14ac:dyDescent="0.2">
      <c r="B33" s="16"/>
      <c r="C33" s="39"/>
      <c r="D33" s="39"/>
      <c r="E33" s="39"/>
      <c r="F33" s="40"/>
      <c r="G33" s="39"/>
      <c r="H33" s="15" t="s">
        <v>59</v>
      </c>
      <c r="I33" s="183"/>
      <c r="J33" s="184"/>
      <c r="K33" s="3"/>
      <c r="L33" s="4"/>
      <c r="N33" s="11"/>
    </row>
    <row r="34" spans="2:14" ht="15.75" customHeight="1" x14ac:dyDescent="0.2">
      <c r="B34" s="16"/>
      <c r="C34" s="39"/>
      <c r="D34" s="39"/>
      <c r="E34" s="39"/>
      <c r="F34" s="40"/>
      <c r="G34" s="39"/>
      <c r="H34" s="15" t="s">
        <v>3</v>
      </c>
      <c r="I34" s="183"/>
      <c r="J34" s="184"/>
      <c r="K34" s="3"/>
      <c r="L34" s="4"/>
      <c r="N34" s="11"/>
    </row>
    <row r="35" spans="2:14" ht="15.75" customHeight="1" x14ac:dyDescent="0.2">
      <c r="B35" s="16"/>
      <c r="C35" s="39"/>
      <c r="D35" s="39"/>
      <c r="E35" s="39"/>
      <c r="F35" s="40"/>
      <c r="G35" s="39"/>
      <c r="H35" s="15" t="s">
        <v>60</v>
      </c>
      <c r="I35" s="183"/>
      <c r="J35" s="184"/>
      <c r="K35" s="3"/>
      <c r="L35" s="4"/>
      <c r="N35" s="11"/>
    </row>
    <row r="36" spans="2:14" ht="15.75" customHeight="1" x14ac:dyDescent="0.2">
      <c r="B36" s="16"/>
      <c r="C36" s="39"/>
      <c r="D36" s="39"/>
      <c r="E36" s="39"/>
      <c r="F36" s="40"/>
      <c r="G36" s="39"/>
      <c r="H36" s="15" t="s">
        <v>61</v>
      </c>
      <c r="I36" s="183"/>
      <c r="J36" s="184"/>
      <c r="K36" s="3"/>
      <c r="L36" s="4"/>
      <c r="N36" s="11"/>
    </row>
    <row r="37" spans="2:14" ht="15.75" customHeight="1" x14ac:dyDescent="0.2">
      <c r="B37" s="16"/>
      <c r="C37" s="39"/>
      <c r="D37" s="39"/>
      <c r="E37" s="39"/>
      <c r="F37" s="40"/>
      <c r="G37" s="39"/>
      <c r="H37" s="15" t="s">
        <v>62</v>
      </c>
      <c r="I37" s="183"/>
      <c r="J37" s="184"/>
      <c r="K37" s="3"/>
      <c r="L37" s="4"/>
      <c r="N37" s="11"/>
    </row>
    <row r="38" spans="2:14" ht="15.75" customHeight="1" x14ac:dyDescent="0.2">
      <c r="B38" s="16"/>
      <c r="C38" s="39"/>
      <c r="D38" s="39"/>
      <c r="E38" s="39"/>
      <c r="F38" s="40"/>
      <c r="G38" s="39"/>
      <c r="H38" s="15" t="s">
        <v>63</v>
      </c>
      <c r="I38" s="183"/>
      <c r="J38" s="184"/>
      <c r="K38" s="3"/>
      <c r="L38" s="4"/>
      <c r="N38" s="11"/>
    </row>
    <row r="39" spans="2:14" ht="15.75" customHeight="1" x14ac:dyDescent="0.2">
      <c r="B39" s="16"/>
      <c r="C39" s="39"/>
      <c r="D39" s="39"/>
      <c r="E39" s="39"/>
      <c r="F39" s="40"/>
      <c r="G39" s="39"/>
      <c r="H39" s="15" t="s">
        <v>64</v>
      </c>
      <c r="I39" s="183"/>
      <c r="J39" s="184"/>
      <c r="K39" s="3"/>
      <c r="L39" s="4"/>
      <c r="N39" s="11"/>
    </row>
    <row r="40" spans="2:14" ht="15.75" customHeight="1" x14ac:dyDescent="0.2">
      <c r="B40" s="16"/>
      <c r="C40" s="39"/>
      <c r="D40" s="39"/>
      <c r="E40" s="39"/>
      <c r="F40" s="40"/>
      <c r="G40" s="39"/>
      <c r="H40" s="15" t="s">
        <v>65</v>
      </c>
      <c r="I40" s="183"/>
      <c r="J40" s="184"/>
      <c r="K40" s="3"/>
      <c r="L40" s="4"/>
      <c r="N40" s="11"/>
    </row>
    <row r="41" spans="2:14" ht="15.75" customHeight="1" x14ac:dyDescent="0.2">
      <c r="B41" s="16"/>
      <c r="C41" s="39"/>
      <c r="D41" s="39"/>
      <c r="E41" s="39"/>
      <c r="F41" s="40"/>
      <c r="G41" s="39"/>
      <c r="H41" s="15" t="s">
        <v>66</v>
      </c>
      <c r="I41" s="183"/>
      <c r="J41" s="184"/>
      <c r="K41" s="3"/>
      <c r="L41" s="4"/>
      <c r="N41" s="11"/>
    </row>
    <row r="42" spans="2:14" ht="15.75" customHeight="1" thickBot="1" x14ac:dyDescent="0.25">
      <c r="B42" s="16"/>
      <c r="C42" s="41"/>
      <c r="D42" s="41"/>
      <c r="E42" s="41"/>
      <c r="F42" s="40"/>
      <c r="G42" s="39"/>
      <c r="H42" s="30" t="s">
        <v>66</v>
      </c>
      <c r="I42" s="183"/>
      <c r="J42" s="184"/>
      <c r="K42" s="3"/>
      <c r="L42" s="4"/>
      <c r="N42" s="11"/>
    </row>
    <row r="43" spans="2:14" ht="15.75" customHeight="1" thickBot="1" x14ac:dyDescent="0.25">
      <c r="C43" s="31" t="s">
        <v>56</v>
      </c>
      <c r="D43" s="32">
        <f>SUM(D25:D42)</f>
        <v>0</v>
      </c>
      <c r="E43" s="33">
        <f>SUM(E25:E42)</f>
        <v>0</v>
      </c>
      <c r="J43" s="13"/>
      <c r="K43" s="6"/>
      <c r="N43" s="11"/>
    </row>
    <row r="44" spans="2:14" ht="15.75" customHeight="1" x14ac:dyDescent="0.2">
      <c r="J44" s="13"/>
      <c r="K44" s="6"/>
      <c r="N44" s="11"/>
    </row>
    <row r="45" spans="2:14" ht="15.75" customHeight="1" x14ac:dyDescent="0.2">
      <c r="J45" s="13"/>
      <c r="K45" s="6"/>
      <c r="N45" s="11"/>
    </row>
    <row r="46" spans="2:14" ht="15.75" customHeight="1" x14ac:dyDescent="0.2">
      <c r="J46" s="13"/>
      <c r="K46" s="6"/>
      <c r="N46" s="11"/>
    </row>
    <row r="47" spans="2:14" ht="15.75" customHeight="1" x14ac:dyDescent="0.2">
      <c r="J47" s="13"/>
      <c r="K47" s="6"/>
      <c r="N47" s="11"/>
    </row>
    <row r="48" spans="2:14" ht="15.75" customHeight="1" x14ac:dyDescent="0.2">
      <c r="J48" s="13"/>
      <c r="K48" s="6"/>
      <c r="N48" s="11"/>
    </row>
    <row r="49" spans="10:14" ht="15.75" customHeight="1" x14ac:dyDescent="0.2">
      <c r="J49" s="13"/>
      <c r="K49" s="6"/>
      <c r="N49" s="11"/>
    </row>
    <row r="50" spans="10:14" ht="15.75" customHeight="1" x14ac:dyDescent="0.2">
      <c r="J50" s="13"/>
      <c r="K50" s="6"/>
      <c r="N50" s="11"/>
    </row>
    <row r="51" spans="10:14" ht="15.75" customHeight="1" x14ac:dyDescent="0.2">
      <c r="J51" s="13"/>
      <c r="K51" s="6"/>
      <c r="N51" s="11"/>
    </row>
    <row r="52" spans="10:14" ht="15.75" customHeight="1" x14ac:dyDescent="0.2">
      <c r="J52" s="13"/>
      <c r="K52" s="6"/>
      <c r="N52" s="11"/>
    </row>
    <row r="53" spans="10:14" ht="15.75" customHeight="1" x14ac:dyDescent="0.2">
      <c r="J53" s="13"/>
      <c r="K53" s="6"/>
      <c r="N53" s="11"/>
    </row>
    <row r="54" spans="10:14" ht="15.75" customHeight="1" x14ac:dyDescent="0.2">
      <c r="J54" s="13"/>
      <c r="K54" s="6"/>
      <c r="N54" s="11"/>
    </row>
    <row r="55" spans="10:14" ht="15.75" customHeight="1" x14ac:dyDescent="0.2">
      <c r="J55" s="13"/>
      <c r="K55" s="6"/>
      <c r="N55" s="11"/>
    </row>
    <row r="56" spans="10:14" ht="15.75" customHeight="1" x14ac:dyDescent="0.2">
      <c r="J56" s="13"/>
      <c r="K56" s="6"/>
      <c r="N56" s="11"/>
    </row>
    <row r="57" spans="10:14" ht="15.75" customHeight="1" x14ac:dyDescent="0.2">
      <c r="J57" s="13"/>
      <c r="K57" s="6"/>
      <c r="N57" s="11"/>
    </row>
    <row r="58" spans="10:14" ht="15.75" customHeight="1" x14ac:dyDescent="0.2">
      <c r="J58" s="13"/>
      <c r="K58" s="6"/>
      <c r="N58" s="11"/>
    </row>
    <row r="59" spans="10:14" ht="15.75" customHeight="1" x14ac:dyDescent="0.2">
      <c r="J59" s="13"/>
      <c r="K59" s="6"/>
      <c r="N59" s="11"/>
    </row>
    <row r="60" spans="10:14" ht="15.75" customHeight="1" x14ac:dyDescent="0.2">
      <c r="J60" s="13"/>
      <c r="K60" s="6"/>
      <c r="N60" s="11"/>
    </row>
    <row r="61" spans="10:14" ht="15.75" customHeight="1" x14ac:dyDescent="0.2">
      <c r="J61" s="13"/>
      <c r="K61" s="6"/>
      <c r="N61" s="11"/>
    </row>
    <row r="62" spans="10:14" ht="15.75" customHeight="1" x14ac:dyDescent="0.2">
      <c r="J62" s="13"/>
      <c r="K62" s="6"/>
      <c r="N62" s="11"/>
    </row>
    <row r="63" spans="10:14" ht="15.75" customHeight="1" x14ac:dyDescent="0.2">
      <c r="J63" s="13"/>
      <c r="K63" s="6"/>
      <c r="N63" s="11"/>
    </row>
    <row r="64" spans="10:14" ht="15.75" customHeight="1" x14ac:dyDescent="0.2">
      <c r="J64" s="13"/>
      <c r="K64" s="6"/>
      <c r="N64" s="11"/>
    </row>
    <row r="65" spans="10:14" ht="15.75" customHeight="1" x14ac:dyDescent="0.2">
      <c r="J65" s="13"/>
      <c r="K65" s="6"/>
      <c r="N65" s="11"/>
    </row>
    <row r="66" spans="10:14" ht="15.75" customHeight="1" x14ac:dyDescent="0.2">
      <c r="J66" s="13"/>
      <c r="K66" s="6"/>
      <c r="N66" s="11"/>
    </row>
    <row r="67" spans="10:14" ht="15.75" customHeight="1" x14ac:dyDescent="0.2">
      <c r="J67" s="13"/>
      <c r="K67" s="6"/>
      <c r="N67" s="11"/>
    </row>
    <row r="68" spans="10:14" ht="15.75" customHeight="1" x14ac:dyDescent="0.2">
      <c r="J68" s="13"/>
      <c r="K68" s="6"/>
      <c r="N68" s="11"/>
    </row>
    <row r="69" spans="10:14" ht="15.75" customHeight="1" x14ac:dyDescent="0.2">
      <c r="J69" s="13"/>
      <c r="K69" s="6"/>
      <c r="N69" s="11"/>
    </row>
    <row r="70" spans="10:14" ht="15.75" customHeight="1" x14ac:dyDescent="0.2">
      <c r="J70" s="13"/>
      <c r="K70" s="6"/>
      <c r="N70" s="11"/>
    </row>
    <row r="71" spans="10:14" ht="15.75" customHeight="1" x14ac:dyDescent="0.2">
      <c r="J71" s="13"/>
      <c r="K71" s="6"/>
      <c r="N71" s="11"/>
    </row>
    <row r="72" spans="10:14" ht="15.75" customHeight="1" x14ac:dyDescent="0.2">
      <c r="J72" s="13"/>
      <c r="K72" s="6"/>
      <c r="N72" s="11"/>
    </row>
    <row r="73" spans="10:14" ht="15.75" customHeight="1" x14ac:dyDescent="0.2">
      <c r="J73" s="13"/>
      <c r="K73" s="6"/>
      <c r="N73" s="11"/>
    </row>
    <row r="74" spans="10:14" ht="15.75" customHeight="1" x14ac:dyDescent="0.2">
      <c r="J74" s="13"/>
      <c r="K74" s="6"/>
      <c r="N74" s="11"/>
    </row>
    <row r="75" spans="10:14" ht="15.75" customHeight="1" x14ac:dyDescent="0.2">
      <c r="J75" s="13"/>
      <c r="K75" s="6"/>
      <c r="N75" s="11"/>
    </row>
    <row r="76" spans="10:14" ht="15.75" customHeight="1" x14ac:dyDescent="0.2">
      <c r="J76" s="13"/>
      <c r="K76" s="6"/>
      <c r="N76" s="11"/>
    </row>
    <row r="77" spans="10:14" ht="15.75" customHeight="1" x14ac:dyDescent="0.2">
      <c r="J77" s="13"/>
      <c r="K77" s="6"/>
      <c r="N77" s="11"/>
    </row>
    <row r="78" spans="10:14" ht="15.75" customHeight="1" x14ac:dyDescent="0.2">
      <c r="J78" s="13"/>
      <c r="K78" s="6"/>
      <c r="N78" s="11"/>
    </row>
    <row r="79" spans="10:14" ht="15.75" customHeight="1" x14ac:dyDescent="0.2">
      <c r="J79" s="13"/>
      <c r="K79" s="6"/>
      <c r="N79" s="11"/>
    </row>
    <row r="80" spans="10:14" ht="15.75" customHeight="1" x14ac:dyDescent="0.2">
      <c r="J80" s="13"/>
      <c r="K80" s="6"/>
      <c r="N80" s="11"/>
    </row>
    <row r="81" spans="10:14" ht="15.75" customHeight="1" x14ac:dyDescent="0.2">
      <c r="J81" s="13"/>
      <c r="K81" s="6"/>
      <c r="N81" s="11"/>
    </row>
    <row r="82" spans="10:14" ht="15.75" customHeight="1" x14ac:dyDescent="0.2">
      <c r="J82" s="13"/>
      <c r="K82" s="6"/>
      <c r="N82" s="11"/>
    </row>
    <row r="83" spans="10:14" ht="15.75" customHeight="1" x14ac:dyDescent="0.2">
      <c r="J83" s="13"/>
      <c r="K83" s="6"/>
      <c r="N83" s="11"/>
    </row>
    <row r="84" spans="10:14" ht="15.75" customHeight="1" x14ac:dyDescent="0.2">
      <c r="J84" s="13"/>
      <c r="K84" s="6"/>
      <c r="N84" s="11"/>
    </row>
    <row r="85" spans="10:14" ht="15.75" customHeight="1" x14ac:dyDescent="0.2">
      <c r="J85" s="13"/>
      <c r="K85" s="6"/>
      <c r="N85" s="11"/>
    </row>
    <row r="86" spans="10:14" ht="15.75" customHeight="1" x14ac:dyDescent="0.2">
      <c r="J86" s="13"/>
      <c r="K86" s="6"/>
      <c r="N86" s="11"/>
    </row>
    <row r="87" spans="10:14" ht="15.75" customHeight="1" x14ac:dyDescent="0.2">
      <c r="J87" s="13"/>
      <c r="K87" s="6"/>
      <c r="N87" s="11"/>
    </row>
    <row r="88" spans="10:14" ht="15.75" customHeight="1" x14ac:dyDescent="0.2">
      <c r="J88" s="13"/>
      <c r="K88" s="6"/>
      <c r="N88" s="11"/>
    </row>
    <row r="89" spans="10:14" ht="15.75" customHeight="1" x14ac:dyDescent="0.2">
      <c r="J89" s="13"/>
      <c r="K89" s="6"/>
      <c r="N89" s="11"/>
    </row>
    <row r="90" spans="10:14" ht="15.75" customHeight="1" x14ac:dyDescent="0.2">
      <c r="J90" s="13"/>
      <c r="K90" s="6"/>
      <c r="N90" s="11"/>
    </row>
    <row r="91" spans="10:14" ht="15.75" customHeight="1" x14ac:dyDescent="0.2">
      <c r="J91" s="13"/>
      <c r="K91" s="6"/>
      <c r="N91" s="11"/>
    </row>
    <row r="92" spans="10:14" ht="15.75" customHeight="1" x14ac:dyDescent="0.2">
      <c r="J92" s="13"/>
      <c r="K92" s="6"/>
      <c r="N92" s="11"/>
    </row>
    <row r="93" spans="10:14" ht="15.75" customHeight="1" x14ac:dyDescent="0.2">
      <c r="J93" s="13"/>
      <c r="K93" s="6"/>
      <c r="N93" s="11"/>
    </row>
    <row r="94" spans="10:14" ht="15.75" customHeight="1" x14ac:dyDescent="0.2">
      <c r="J94" s="13"/>
      <c r="K94" s="6"/>
      <c r="N94" s="11"/>
    </row>
    <row r="95" spans="10:14" ht="15.75" customHeight="1" x14ac:dyDescent="0.2">
      <c r="J95" s="13"/>
      <c r="K95" s="6"/>
      <c r="N95" s="11"/>
    </row>
    <row r="96" spans="10:14" ht="15.75" customHeight="1" x14ac:dyDescent="0.2">
      <c r="J96" s="13"/>
      <c r="K96" s="6"/>
      <c r="N96" s="11"/>
    </row>
    <row r="97" spans="10:14" ht="15.75" customHeight="1" x14ac:dyDescent="0.2">
      <c r="J97" s="13"/>
      <c r="K97" s="6"/>
      <c r="N97" s="11"/>
    </row>
    <row r="98" spans="10:14" ht="15.75" customHeight="1" x14ac:dyDescent="0.2">
      <c r="J98" s="13"/>
      <c r="K98" s="6"/>
      <c r="N98" s="11"/>
    </row>
    <row r="99" spans="10:14" ht="15.75" customHeight="1" x14ac:dyDescent="0.2">
      <c r="J99" s="13"/>
      <c r="K99" s="6"/>
      <c r="N99" s="11"/>
    </row>
    <row r="100" spans="10:14" ht="15.75" customHeight="1" x14ac:dyDescent="0.2">
      <c r="J100" s="13"/>
      <c r="K100" s="6"/>
      <c r="N100" s="11"/>
    </row>
    <row r="101" spans="10:14" ht="15.75" customHeight="1" x14ac:dyDescent="0.2">
      <c r="J101" s="13"/>
      <c r="K101" s="6"/>
      <c r="N101" s="11"/>
    </row>
    <row r="102" spans="10:14" ht="15.75" customHeight="1" x14ac:dyDescent="0.2">
      <c r="J102" s="13"/>
      <c r="K102" s="6"/>
      <c r="N102" s="11"/>
    </row>
    <row r="103" spans="10:14" ht="15.75" customHeight="1" x14ac:dyDescent="0.2">
      <c r="J103" s="13"/>
      <c r="K103" s="6"/>
      <c r="N103" s="11"/>
    </row>
    <row r="104" spans="10:14" ht="15.75" customHeight="1" x14ac:dyDescent="0.2">
      <c r="J104" s="13"/>
      <c r="K104" s="6"/>
      <c r="N104" s="11"/>
    </row>
    <row r="105" spans="10:14" ht="15.75" customHeight="1" x14ac:dyDescent="0.2">
      <c r="J105" s="13"/>
      <c r="K105" s="6"/>
      <c r="N105" s="11"/>
    </row>
    <row r="106" spans="10:14" ht="15.75" customHeight="1" x14ac:dyDescent="0.2">
      <c r="J106" s="13"/>
      <c r="K106" s="6"/>
      <c r="N106" s="11"/>
    </row>
    <row r="107" spans="10:14" ht="15.75" customHeight="1" x14ac:dyDescent="0.2">
      <c r="J107" s="13"/>
      <c r="K107" s="6"/>
      <c r="N107" s="11"/>
    </row>
    <row r="108" spans="10:14" ht="15.75" customHeight="1" x14ac:dyDescent="0.2">
      <c r="J108" s="13"/>
      <c r="K108" s="6"/>
      <c r="N108" s="11"/>
    </row>
    <row r="109" spans="10:14" ht="15.75" customHeight="1" x14ac:dyDescent="0.2">
      <c r="J109" s="13"/>
      <c r="K109" s="6"/>
      <c r="N109" s="11"/>
    </row>
    <row r="110" spans="10:14" ht="15.75" customHeight="1" x14ac:dyDescent="0.2">
      <c r="J110" s="13"/>
      <c r="K110" s="6"/>
      <c r="N110" s="11"/>
    </row>
    <row r="111" spans="10:14" ht="15.75" customHeight="1" x14ac:dyDescent="0.2">
      <c r="J111" s="13"/>
      <c r="K111" s="6"/>
      <c r="N111" s="11"/>
    </row>
    <row r="112" spans="10:14" ht="15.75" customHeight="1" x14ac:dyDescent="0.2">
      <c r="J112" s="13"/>
      <c r="K112" s="6"/>
      <c r="N112" s="11"/>
    </row>
    <row r="113" spans="10:14" ht="15.75" customHeight="1" x14ac:dyDescent="0.2">
      <c r="J113" s="13"/>
      <c r="K113" s="6"/>
      <c r="N113" s="11"/>
    </row>
    <row r="114" spans="10:14" ht="15.75" customHeight="1" x14ac:dyDescent="0.2">
      <c r="J114" s="13"/>
      <c r="K114" s="6"/>
      <c r="N114" s="11"/>
    </row>
    <row r="115" spans="10:14" ht="15.75" customHeight="1" x14ac:dyDescent="0.2">
      <c r="J115" s="13"/>
      <c r="K115" s="6"/>
      <c r="N115" s="11"/>
    </row>
    <row r="116" spans="10:14" ht="15.75" customHeight="1" x14ac:dyDescent="0.2">
      <c r="J116" s="13"/>
      <c r="K116" s="6"/>
      <c r="N116" s="11"/>
    </row>
    <row r="117" spans="10:14" ht="15.75" customHeight="1" x14ac:dyDescent="0.2">
      <c r="J117" s="13"/>
      <c r="K117" s="6"/>
      <c r="N117" s="11"/>
    </row>
    <row r="118" spans="10:14" ht="15.75" customHeight="1" x14ac:dyDescent="0.2">
      <c r="J118" s="13"/>
      <c r="K118" s="6"/>
      <c r="N118" s="11"/>
    </row>
    <row r="119" spans="10:14" ht="15.75" customHeight="1" x14ac:dyDescent="0.2">
      <c r="J119" s="13"/>
      <c r="K119" s="6"/>
      <c r="N119" s="11"/>
    </row>
    <row r="120" spans="10:14" ht="15.75" customHeight="1" x14ac:dyDescent="0.2">
      <c r="J120" s="13"/>
      <c r="K120" s="6"/>
      <c r="N120" s="11"/>
    </row>
    <row r="121" spans="10:14" ht="15.75" customHeight="1" x14ac:dyDescent="0.2">
      <c r="J121" s="13"/>
      <c r="K121" s="6"/>
      <c r="N121" s="11"/>
    </row>
    <row r="122" spans="10:14" ht="15.75" customHeight="1" x14ac:dyDescent="0.2">
      <c r="J122" s="13"/>
      <c r="K122" s="6"/>
      <c r="N122" s="11"/>
    </row>
    <row r="123" spans="10:14" ht="15.75" customHeight="1" x14ac:dyDescent="0.2">
      <c r="J123" s="13"/>
      <c r="K123" s="6"/>
      <c r="N123" s="11"/>
    </row>
    <row r="124" spans="10:14" ht="15.75" customHeight="1" x14ac:dyDescent="0.2">
      <c r="J124" s="13"/>
      <c r="K124" s="6"/>
      <c r="N124" s="11"/>
    </row>
    <row r="125" spans="10:14" ht="15.75" customHeight="1" x14ac:dyDescent="0.2">
      <c r="J125" s="13"/>
      <c r="K125" s="6"/>
      <c r="N125" s="11"/>
    </row>
    <row r="126" spans="10:14" ht="15.75" customHeight="1" x14ac:dyDescent="0.2">
      <c r="J126" s="13"/>
      <c r="K126" s="6"/>
      <c r="N126" s="11"/>
    </row>
    <row r="127" spans="10:14" ht="15.75" customHeight="1" x14ac:dyDescent="0.2">
      <c r="J127" s="13"/>
      <c r="K127" s="6"/>
      <c r="N127" s="11"/>
    </row>
    <row r="128" spans="10:14" ht="15.75" customHeight="1" x14ac:dyDescent="0.2">
      <c r="J128" s="13"/>
      <c r="K128" s="6"/>
      <c r="N128" s="11"/>
    </row>
    <row r="129" spans="10:14" ht="15.75" customHeight="1" x14ac:dyDescent="0.2">
      <c r="J129" s="13"/>
      <c r="K129" s="6"/>
      <c r="N129" s="11"/>
    </row>
    <row r="130" spans="10:14" ht="15.75" customHeight="1" x14ac:dyDescent="0.2">
      <c r="J130" s="13"/>
      <c r="K130" s="6"/>
      <c r="N130" s="11"/>
    </row>
    <row r="131" spans="10:14" ht="15.75" customHeight="1" x14ac:dyDescent="0.2">
      <c r="J131" s="13"/>
      <c r="K131" s="6"/>
      <c r="N131" s="11"/>
    </row>
    <row r="132" spans="10:14" ht="15.75" customHeight="1" x14ac:dyDescent="0.2">
      <c r="J132" s="13"/>
      <c r="K132" s="6"/>
      <c r="N132" s="11"/>
    </row>
    <row r="133" spans="10:14" ht="15.75" customHeight="1" x14ac:dyDescent="0.2">
      <c r="J133" s="13"/>
      <c r="K133" s="6"/>
      <c r="N133" s="11"/>
    </row>
    <row r="134" spans="10:14" ht="15.75" customHeight="1" x14ac:dyDescent="0.2">
      <c r="J134" s="13"/>
      <c r="K134" s="6"/>
      <c r="N134" s="11"/>
    </row>
    <row r="135" spans="10:14" ht="15.75" customHeight="1" x14ac:dyDescent="0.2">
      <c r="J135" s="13"/>
      <c r="K135" s="6"/>
      <c r="N135" s="11"/>
    </row>
    <row r="136" spans="10:14" ht="15.75" customHeight="1" x14ac:dyDescent="0.2">
      <c r="J136" s="13"/>
      <c r="K136" s="6"/>
      <c r="N136" s="11"/>
    </row>
    <row r="137" spans="10:14" ht="15.75" customHeight="1" x14ac:dyDescent="0.2">
      <c r="J137" s="13"/>
      <c r="K137" s="6"/>
      <c r="N137" s="11"/>
    </row>
    <row r="138" spans="10:14" ht="15.75" customHeight="1" x14ac:dyDescent="0.2">
      <c r="J138" s="13"/>
      <c r="K138" s="6"/>
      <c r="N138" s="11"/>
    </row>
    <row r="139" spans="10:14" ht="15.75" customHeight="1" x14ac:dyDescent="0.2">
      <c r="J139" s="13"/>
      <c r="K139" s="6"/>
      <c r="N139" s="11"/>
    </row>
    <row r="140" spans="10:14" ht="15.75" customHeight="1" x14ac:dyDescent="0.2">
      <c r="J140" s="13"/>
      <c r="K140" s="6"/>
      <c r="N140" s="11"/>
    </row>
    <row r="141" spans="10:14" ht="15.75" customHeight="1" x14ac:dyDescent="0.2">
      <c r="J141" s="13"/>
      <c r="K141" s="6"/>
      <c r="N141" s="11"/>
    </row>
    <row r="142" spans="10:14" ht="15.75" customHeight="1" x14ac:dyDescent="0.2">
      <c r="J142" s="13"/>
      <c r="K142" s="6"/>
      <c r="N142" s="11"/>
    </row>
    <row r="143" spans="10:14" ht="15.75" customHeight="1" x14ac:dyDescent="0.2">
      <c r="J143" s="13"/>
      <c r="K143" s="6"/>
      <c r="N143" s="11"/>
    </row>
    <row r="144" spans="10:14" ht="15.75" customHeight="1" x14ac:dyDescent="0.2">
      <c r="J144" s="13"/>
      <c r="K144" s="6"/>
      <c r="N144" s="11"/>
    </row>
    <row r="145" spans="10:14" ht="15.75" customHeight="1" x14ac:dyDescent="0.2">
      <c r="J145" s="13"/>
      <c r="K145" s="6"/>
      <c r="N145" s="11"/>
    </row>
    <row r="146" spans="10:14" ht="15.75" customHeight="1" x14ac:dyDescent="0.2">
      <c r="J146" s="13"/>
      <c r="K146" s="6"/>
      <c r="N146" s="11"/>
    </row>
    <row r="147" spans="10:14" ht="15.75" customHeight="1" x14ac:dyDescent="0.2">
      <c r="J147" s="13"/>
      <c r="K147" s="6"/>
      <c r="N147" s="11"/>
    </row>
    <row r="148" spans="10:14" ht="15.75" customHeight="1" x14ac:dyDescent="0.2">
      <c r="J148" s="13"/>
      <c r="K148" s="6"/>
      <c r="N148" s="11"/>
    </row>
    <row r="149" spans="10:14" ht="15.75" customHeight="1" x14ac:dyDescent="0.2">
      <c r="J149" s="13"/>
      <c r="K149" s="6"/>
      <c r="N149" s="11"/>
    </row>
    <row r="150" spans="10:14" ht="15.75" customHeight="1" x14ac:dyDescent="0.2">
      <c r="J150" s="13"/>
      <c r="K150" s="6"/>
      <c r="N150" s="11"/>
    </row>
    <row r="151" spans="10:14" ht="15.75" customHeight="1" x14ac:dyDescent="0.2">
      <c r="J151" s="13"/>
      <c r="K151" s="6"/>
      <c r="N151" s="11"/>
    </row>
    <row r="152" spans="10:14" ht="15.75" customHeight="1" x14ac:dyDescent="0.2">
      <c r="J152" s="13"/>
      <c r="K152" s="6"/>
      <c r="N152" s="11"/>
    </row>
    <row r="153" spans="10:14" ht="15.75" customHeight="1" x14ac:dyDescent="0.2">
      <c r="J153" s="13"/>
      <c r="K153" s="6"/>
      <c r="N153" s="11"/>
    </row>
    <row r="154" spans="10:14" ht="15.75" customHeight="1" x14ac:dyDescent="0.2">
      <c r="J154" s="13"/>
      <c r="K154" s="6"/>
      <c r="N154" s="11"/>
    </row>
    <row r="155" spans="10:14" ht="15.75" customHeight="1" x14ac:dyDescent="0.2">
      <c r="J155" s="13"/>
      <c r="K155" s="6"/>
      <c r="N155" s="11"/>
    </row>
    <row r="156" spans="10:14" ht="15.75" customHeight="1" x14ac:dyDescent="0.2">
      <c r="J156" s="13"/>
      <c r="K156" s="6"/>
      <c r="N156" s="11"/>
    </row>
    <row r="157" spans="10:14" ht="15.75" customHeight="1" x14ac:dyDescent="0.2">
      <c r="J157" s="13"/>
      <c r="K157" s="6"/>
      <c r="N157" s="11"/>
    </row>
    <row r="158" spans="10:14" ht="15.75" customHeight="1" x14ac:dyDescent="0.2">
      <c r="J158" s="13"/>
      <c r="K158" s="6"/>
      <c r="N158" s="11"/>
    </row>
    <row r="159" spans="10:14" ht="15.75" customHeight="1" x14ac:dyDescent="0.2">
      <c r="J159" s="13"/>
      <c r="K159" s="6"/>
      <c r="N159" s="11"/>
    </row>
    <row r="160" spans="10:14" ht="15.75" customHeight="1" x14ac:dyDescent="0.2">
      <c r="J160" s="13"/>
      <c r="K160" s="6"/>
      <c r="N160" s="11"/>
    </row>
    <row r="161" spans="10:14" ht="15.75" customHeight="1" x14ac:dyDescent="0.2">
      <c r="J161" s="13"/>
      <c r="K161" s="6"/>
      <c r="N161" s="11"/>
    </row>
    <row r="162" spans="10:14" ht="15.75" customHeight="1" x14ac:dyDescent="0.2">
      <c r="J162" s="13"/>
      <c r="K162" s="6"/>
      <c r="N162" s="11"/>
    </row>
    <row r="163" spans="10:14" ht="15.75" customHeight="1" x14ac:dyDescent="0.2">
      <c r="J163" s="13"/>
      <c r="K163" s="6"/>
      <c r="N163" s="11"/>
    </row>
    <row r="164" spans="10:14" ht="15.75" customHeight="1" x14ac:dyDescent="0.2">
      <c r="J164" s="13"/>
      <c r="K164" s="6"/>
      <c r="N164" s="11"/>
    </row>
    <row r="165" spans="10:14" ht="15.75" customHeight="1" x14ac:dyDescent="0.2">
      <c r="J165" s="13"/>
      <c r="K165" s="6"/>
      <c r="N165" s="11"/>
    </row>
    <row r="166" spans="10:14" ht="15.75" customHeight="1" x14ac:dyDescent="0.2">
      <c r="J166" s="13"/>
      <c r="K166" s="6"/>
      <c r="N166" s="11"/>
    </row>
    <row r="167" spans="10:14" ht="15.75" customHeight="1" x14ac:dyDescent="0.2">
      <c r="J167" s="13"/>
      <c r="K167" s="6"/>
      <c r="N167" s="11"/>
    </row>
    <row r="168" spans="10:14" ht="15.75" customHeight="1" x14ac:dyDescent="0.2">
      <c r="J168" s="13"/>
      <c r="K168" s="6"/>
      <c r="N168" s="11"/>
    </row>
    <row r="169" spans="10:14" ht="15.75" customHeight="1" x14ac:dyDescent="0.2">
      <c r="J169" s="13"/>
      <c r="K169" s="6"/>
      <c r="N169" s="11"/>
    </row>
    <row r="170" spans="10:14" ht="15.75" customHeight="1" x14ac:dyDescent="0.2">
      <c r="J170" s="13"/>
      <c r="K170" s="6"/>
      <c r="N170" s="11"/>
    </row>
    <row r="171" spans="10:14" ht="15.75" customHeight="1" x14ac:dyDescent="0.2">
      <c r="J171" s="13"/>
      <c r="K171" s="6"/>
      <c r="N171" s="11"/>
    </row>
    <row r="172" spans="10:14" ht="15.75" customHeight="1" x14ac:dyDescent="0.2">
      <c r="J172" s="13"/>
      <c r="K172" s="6"/>
      <c r="N172" s="11"/>
    </row>
    <row r="173" spans="10:14" ht="15.75" customHeight="1" x14ac:dyDescent="0.2">
      <c r="J173" s="13"/>
      <c r="K173" s="6"/>
      <c r="N173" s="11"/>
    </row>
    <row r="174" spans="10:14" ht="15.75" customHeight="1" x14ac:dyDescent="0.2">
      <c r="J174" s="13"/>
      <c r="K174" s="6"/>
      <c r="N174" s="11"/>
    </row>
    <row r="175" spans="10:14" ht="15.75" customHeight="1" x14ac:dyDescent="0.2">
      <c r="J175" s="13"/>
      <c r="K175" s="6"/>
      <c r="N175" s="11"/>
    </row>
    <row r="176" spans="10:14" ht="15.75" customHeight="1" x14ac:dyDescent="0.2">
      <c r="J176" s="13"/>
      <c r="K176" s="6"/>
      <c r="N176" s="11"/>
    </row>
    <row r="177" spans="10:14" ht="15.75" customHeight="1" x14ac:dyDescent="0.2">
      <c r="J177" s="13"/>
      <c r="K177" s="6"/>
      <c r="N177" s="11"/>
    </row>
    <row r="178" spans="10:14" ht="15.75" customHeight="1" x14ac:dyDescent="0.2">
      <c r="J178" s="13"/>
      <c r="K178" s="6"/>
      <c r="N178" s="11"/>
    </row>
    <row r="179" spans="10:14" ht="15.75" customHeight="1" x14ac:dyDescent="0.2">
      <c r="J179" s="13"/>
      <c r="K179" s="6"/>
      <c r="N179" s="11"/>
    </row>
    <row r="180" spans="10:14" ht="15.75" customHeight="1" x14ac:dyDescent="0.2">
      <c r="J180" s="13"/>
      <c r="K180" s="6"/>
      <c r="N180" s="11"/>
    </row>
    <row r="181" spans="10:14" ht="15.75" customHeight="1" x14ac:dyDescent="0.2">
      <c r="J181" s="13"/>
      <c r="K181" s="6"/>
      <c r="N181" s="11"/>
    </row>
    <row r="182" spans="10:14" ht="15.75" customHeight="1" x14ac:dyDescent="0.2">
      <c r="J182" s="13"/>
      <c r="K182" s="6"/>
      <c r="N182" s="11"/>
    </row>
    <row r="183" spans="10:14" ht="15.75" customHeight="1" x14ac:dyDescent="0.2">
      <c r="J183" s="13"/>
      <c r="K183" s="6"/>
      <c r="N183" s="11"/>
    </row>
    <row r="184" spans="10:14" ht="15.75" customHeight="1" x14ac:dyDescent="0.2">
      <c r="J184" s="13"/>
      <c r="K184" s="6"/>
      <c r="N184" s="11"/>
    </row>
    <row r="185" spans="10:14" ht="15.75" customHeight="1" x14ac:dyDescent="0.2">
      <c r="J185" s="13"/>
      <c r="K185" s="6"/>
      <c r="N185" s="11"/>
    </row>
    <row r="186" spans="10:14" ht="15.75" customHeight="1" x14ac:dyDescent="0.2">
      <c r="J186" s="13"/>
      <c r="K186" s="6"/>
      <c r="N186" s="11"/>
    </row>
    <row r="187" spans="10:14" ht="15.75" customHeight="1" x14ac:dyDescent="0.2">
      <c r="J187" s="13"/>
      <c r="K187" s="6"/>
      <c r="N187" s="11"/>
    </row>
    <row r="188" spans="10:14" ht="15.75" customHeight="1" x14ac:dyDescent="0.2">
      <c r="J188" s="13"/>
      <c r="K188" s="6"/>
      <c r="N188" s="11"/>
    </row>
    <row r="189" spans="10:14" ht="15.75" customHeight="1" x14ac:dyDescent="0.2">
      <c r="J189" s="13"/>
      <c r="K189" s="6"/>
      <c r="N189" s="11"/>
    </row>
    <row r="190" spans="10:14" ht="15.75" customHeight="1" x14ac:dyDescent="0.2">
      <c r="J190" s="13"/>
      <c r="K190" s="6"/>
      <c r="N190" s="11"/>
    </row>
    <row r="191" spans="10:14" ht="15.75" customHeight="1" x14ac:dyDescent="0.2">
      <c r="J191" s="13"/>
      <c r="K191" s="6"/>
      <c r="N191" s="11"/>
    </row>
    <row r="192" spans="10:14" ht="15.75" customHeight="1" x14ac:dyDescent="0.2">
      <c r="J192" s="13"/>
      <c r="K192" s="6"/>
      <c r="N192" s="11"/>
    </row>
    <row r="193" spans="10:14" ht="15.75" customHeight="1" x14ac:dyDescent="0.2">
      <c r="J193" s="13"/>
      <c r="K193" s="6"/>
      <c r="N193" s="11"/>
    </row>
    <row r="194" spans="10:14" ht="15.75" customHeight="1" x14ac:dyDescent="0.2">
      <c r="J194" s="13"/>
      <c r="K194" s="6"/>
      <c r="N194" s="11"/>
    </row>
    <row r="195" spans="10:14" ht="15.75" customHeight="1" x14ac:dyDescent="0.2">
      <c r="J195" s="13"/>
      <c r="K195" s="6"/>
      <c r="N195" s="11"/>
    </row>
    <row r="196" spans="10:14" ht="15.75" customHeight="1" x14ac:dyDescent="0.2">
      <c r="J196" s="13"/>
      <c r="K196" s="6"/>
      <c r="N196" s="11"/>
    </row>
    <row r="197" spans="10:14" ht="15.75" customHeight="1" x14ac:dyDescent="0.2">
      <c r="J197" s="13"/>
      <c r="K197" s="6"/>
      <c r="N197" s="11"/>
    </row>
    <row r="198" spans="10:14" ht="15.75" customHeight="1" x14ac:dyDescent="0.2">
      <c r="J198" s="13"/>
      <c r="K198" s="6"/>
      <c r="N198" s="11"/>
    </row>
    <row r="199" spans="10:14" ht="15.75" customHeight="1" x14ac:dyDescent="0.2">
      <c r="J199" s="13"/>
      <c r="K199" s="6"/>
      <c r="N199" s="11"/>
    </row>
    <row r="200" spans="10:14" ht="15.75" customHeight="1" x14ac:dyDescent="0.2">
      <c r="J200" s="13"/>
      <c r="K200" s="6"/>
      <c r="N200" s="11"/>
    </row>
    <row r="201" spans="10:14" ht="15.75" customHeight="1" x14ac:dyDescent="0.2">
      <c r="J201" s="13"/>
      <c r="K201" s="6"/>
      <c r="N201" s="11"/>
    </row>
    <row r="202" spans="10:14" ht="15.75" customHeight="1" x14ac:dyDescent="0.2">
      <c r="J202" s="13"/>
      <c r="K202" s="6"/>
      <c r="N202" s="11"/>
    </row>
    <row r="203" spans="10:14" ht="15.75" customHeight="1" x14ac:dyDescent="0.2">
      <c r="J203" s="13"/>
      <c r="K203" s="6"/>
      <c r="N203" s="11"/>
    </row>
    <row r="204" spans="10:14" ht="15.75" customHeight="1" x14ac:dyDescent="0.2">
      <c r="J204" s="13"/>
      <c r="K204" s="6"/>
      <c r="N204" s="11"/>
    </row>
    <row r="205" spans="10:14" ht="15.75" customHeight="1" x14ac:dyDescent="0.2">
      <c r="J205" s="13"/>
      <c r="K205" s="6"/>
      <c r="N205" s="11"/>
    </row>
    <row r="206" spans="10:14" ht="15.75" customHeight="1" x14ac:dyDescent="0.2">
      <c r="J206" s="13"/>
      <c r="K206" s="6"/>
      <c r="N206" s="11"/>
    </row>
    <row r="207" spans="10:14" ht="15.75" customHeight="1" x14ac:dyDescent="0.2">
      <c r="J207" s="13"/>
      <c r="K207" s="6"/>
      <c r="N207" s="11"/>
    </row>
    <row r="208" spans="10:14" ht="15.75" customHeight="1" x14ac:dyDescent="0.2">
      <c r="J208" s="13"/>
      <c r="K208" s="6"/>
      <c r="N208" s="11"/>
    </row>
    <row r="209" spans="10:14" ht="15.75" customHeight="1" x14ac:dyDescent="0.2">
      <c r="J209" s="13"/>
      <c r="K209" s="6"/>
      <c r="N209" s="11"/>
    </row>
    <row r="210" spans="10:14" ht="15.75" customHeight="1" x14ac:dyDescent="0.2">
      <c r="J210" s="13"/>
      <c r="K210" s="6"/>
      <c r="N210" s="11"/>
    </row>
    <row r="211" spans="10:14" ht="15.75" customHeight="1" x14ac:dyDescent="0.2">
      <c r="J211" s="13"/>
      <c r="K211" s="6"/>
      <c r="N211" s="11"/>
    </row>
    <row r="212" spans="10:14" ht="15.75" customHeight="1" x14ac:dyDescent="0.2">
      <c r="J212" s="13"/>
      <c r="K212" s="6"/>
      <c r="N212" s="11"/>
    </row>
    <row r="213" spans="10:14" ht="15.75" customHeight="1" x14ac:dyDescent="0.2">
      <c r="J213" s="13"/>
      <c r="K213" s="6"/>
      <c r="N213" s="11"/>
    </row>
    <row r="214" spans="10:14" ht="15.75" customHeight="1" x14ac:dyDescent="0.2">
      <c r="J214" s="13"/>
      <c r="K214" s="6"/>
      <c r="N214" s="11"/>
    </row>
    <row r="215" spans="10:14" ht="15.75" customHeight="1" x14ac:dyDescent="0.2">
      <c r="J215" s="13"/>
      <c r="K215" s="6"/>
      <c r="N215" s="11"/>
    </row>
    <row r="216" spans="10:14" ht="15.75" customHeight="1" x14ac:dyDescent="0.2">
      <c r="J216" s="13"/>
      <c r="K216" s="6"/>
      <c r="N216" s="11"/>
    </row>
    <row r="217" spans="10:14" ht="15.75" customHeight="1" x14ac:dyDescent="0.2">
      <c r="J217" s="13"/>
      <c r="K217" s="6"/>
      <c r="N217" s="11"/>
    </row>
    <row r="218" spans="10:14" ht="15.75" customHeight="1" x14ac:dyDescent="0.2">
      <c r="J218" s="13"/>
      <c r="K218" s="6"/>
      <c r="N218" s="11"/>
    </row>
    <row r="219" spans="10:14" ht="15.75" customHeight="1" x14ac:dyDescent="0.2">
      <c r="J219" s="13"/>
      <c r="K219" s="6"/>
      <c r="N219" s="11"/>
    </row>
    <row r="220" spans="10:14" ht="15.75" customHeight="1" x14ac:dyDescent="0.2">
      <c r="J220" s="13"/>
      <c r="K220" s="6"/>
      <c r="N220" s="11"/>
    </row>
    <row r="221" spans="10:14" ht="15.75" customHeight="1" x14ac:dyDescent="0.2">
      <c r="J221" s="13"/>
      <c r="K221" s="6"/>
      <c r="N221" s="11"/>
    </row>
    <row r="222" spans="10:14" ht="15.75" customHeight="1" x14ac:dyDescent="0.2">
      <c r="J222" s="13"/>
      <c r="K222" s="6"/>
      <c r="N222" s="11"/>
    </row>
    <row r="223" spans="10:14" ht="15.75" customHeight="1" x14ac:dyDescent="0.2">
      <c r="J223" s="13"/>
      <c r="K223" s="6"/>
      <c r="N223" s="11"/>
    </row>
    <row r="224" spans="10:14" ht="15.75" customHeight="1" x14ac:dyDescent="0.2">
      <c r="J224" s="13"/>
      <c r="K224" s="6"/>
      <c r="N224" s="11"/>
    </row>
    <row r="225" spans="10:14" ht="15.75" customHeight="1" x14ac:dyDescent="0.2">
      <c r="J225" s="13"/>
      <c r="K225" s="6"/>
      <c r="N225" s="11"/>
    </row>
    <row r="226" spans="10:14" ht="15.75" customHeight="1" x14ac:dyDescent="0.2">
      <c r="J226" s="13"/>
      <c r="K226" s="6"/>
      <c r="N226" s="11"/>
    </row>
    <row r="227" spans="10:14" ht="15.75" customHeight="1" x14ac:dyDescent="0.2">
      <c r="J227" s="13"/>
      <c r="K227" s="6"/>
      <c r="N227" s="11"/>
    </row>
    <row r="228" spans="10:14" ht="15.75" customHeight="1" x14ac:dyDescent="0.2">
      <c r="J228" s="13"/>
      <c r="K228" s="6"/>
      <c r="N228" s="11"/>
    </row>
    <row r="229" spans="10:14" ht="15.75" customHeight="1" x14ac:dyDescent="0.2">
      <c r="J229" s="13"/>
      <c r="K229" s="6"/>
      <c r="N229" s="11"/>
    </row>
    <row r="230" spans="10:14" ht="15.75" customHeight="1" x14ac:dyDescent="0.2">
      <c r="J230" s="13"/>
      <c r="K230" s="6"/>
      <c r="N230" s="11"/>
    </row>
    <row r="231" spans="10:14" ht="15.75" customHeight="1" x14ac:dyDescent="0.2">
      <c r="J231" s="13"/>
      <c r="K231" s="6"/>
      <c r="N231" s="11"/>
    </row>
    <row r="232" spans="10:14" ht="15.75" customHeight="1" x14ac:dyDescent="0.2">
      <c r="J232" s="13"/>
      <c r="K232" s="6"/>
      <c r="N232" s="11"/>
    </row>
    <row r="233" spans="10:14" ht="15.75" customHeight="1" x14ac:dyDescent="0.2">
      <c r="J233" s="13"/>
      <c r="K233" s="6"/>
      <c r="N233" s="11"/>
    </row>
    <row r="234" spans="10:14" ht="15.75" customHeight="1" x14ac:dyDescent="0.2">
      <c r="J234" s="13"/>
      <c r="K234" s="6"/>
      <c r="N234" s="11"/>
    </row>
    <row r="235" spans="10:14" ht="15.75" customHeight="1" x14ac:dyDescent="0.2">
      <c r="J235" s="13"/>
      <c r="K235" s="6"/>
      <c r="N235" s="11"/>
    </row>
    <row r="236" spans="10:14" ht="15.75" customHeight="1" x14ac:dyDescent="0.2">
      <c r="J236" s="13"/>
      <c r="K236" s="6"/>
      <c r="N236" s="11"/>
    </row>
    <row r="237" spans="10:14" ht="15.75" customHeight="1" x14ac:dyDescent="0.2">
      <c r="J237" s="13"/>
      <c r="K237" s="6"/>
      <c r="N237" s="11"/>
    </row>
    <row r="238" spans="10:14" ht="15.75" customHeight="1" x14ac:dyDescent="0.2">
      <c r="J238" s="13"/>
      <c r="K238" s="6"/>
      <c r="N238" s="11"/>
    </row>
    <row r="239" spans="10:14" ht="15.75" customHeight="1" x14ac:dyDescent="0.2">
      <c r="J239" s="13"/>
      <c r="K239" s="6"/>
      <c r="N239" s="11"/>
    </row>
    <row r="240" spans="10:14" ht="15.75" customHeight="1" x14ac:dyDescent="0.2">
      <c r="J240" s="13"/>
      <c r="K240" s="6"/>
      <c r="N240" s="11"/>
    </row>
    <row r="241" spans="10:14" ht="15.75" customHeight="1" x14ac:dyDescent="0.2">
      <c r="J241" s="13"/>
      <c r="K241" s="6"/>
      <c r="N241" s="11"/>
    </row>
    <row r="242" spans="10:14" ht="15.75" customHeight="1" x14ac:dyDescent="0.2">
      <c r="J242" s="13"/>
      <c r="K242" s="6"/>
      <c r="N242" s="11"/>
    </row>
    <row r="243" spans="10:14" ht="15.75" customHeight="1" x14ac:dyDescent="0.2">
      <c r="J243" s="13"/>
      <c r="K243" s="6"/>
      <c r="N243" s="11"/>
    </row>
    <row r="244" spans="10:14" ht="15.75" customHeight="1" x14ac:dyDescent="0.2">
      <c r="J244" s="13"/>
      <c r="K244" s="6"/>
      <c r="N244" s="11"/>
    </row>
    <row r="245" spans="10:14" ht="15.75" customHeight="1" x14ac:dyDescent="0.2">
      <c r="J245" s="13"/>
      <c r="K245" s="6"/>
      <c r="N245" s="11"/>
    </row>
    <row r="246" spans="10:14" ht="15.75" customHeight="1" x14ac:dyDescent="0.2">
      <c r="J246" s="13"/>
      <c r="K246" s="6"/>
      <c r="N246" s="11"/>
    </row>
    <row r="247" spans="10:14" ht="15.75" customHeight="1" x14ac:dyDescent="0.2">
      <c r="J247" s="13"/>
      <c r="K247" s="6"/>
      <c r="N247" s="11"/>
    </row>
    <row r="248" spans="10:14" ht="15.75" customHeight="1" x14ac:dyDescent="0.2">
      <c r="J248" s="13"/>
      <c r="K248" s="6"/>
      <c r="N248" s="11"/>
    </row>
    <row r="249" spans="10:14" ht="15.75" customHeight="1" x14ac:dyDescent="0.2">
      <c r="J249" s="13"/>
      <c r="K249" s="6"/>
      <c r="N249" s="11"/>
    </row>
    <row r="250" spans="10:14" ht="15.75" customHeight="1" x14ac:dyDescent="0.2">
      <c r="J250" s="13"/>
      <c r="K250" s="6"/>
      <c r="N250" s="11"/>
    </row>
    <row r="251" spans="10:14" ht="15.75" customHeight="1" x14ac:dyDescent="0.2">
      <c r="J251" s="13"/>
      <c r="K251" s="6"/>
      <c r="N251" s="11"/>
    </row>
    <row r="252" spans="10:14" ht="15.75" customHeight="1" x14ac:dyDescent="0.2">
      <c r="J252" s="13"/>
      <c r="K252" s="6"/>
      <c r="N252" s="11"/>
    </row>
    <row r="253" spans="10:14" ht="15.75" customHeight="1" x14ac:dyDescent="0.2">
      <c r="J253" s="13"/>
      <c r="K253" s="6"/>
      <c r="N253" s="11"/>
    </row>
    <row r="254" spans="10:14" ht="15.75" customHeight="1" x14ac:dyDescent="0.2">
      <c r="J254" s="13"/>
      <c r="K254" s="6"/>
      <c r="N254" s="11"/>
    </row>
    <row r="255" spans="10:14" ht="15.75" customHeight="1" x14ac:dyDescent="0.2">
      <c r="J255" s="13"/>
      <c r="K255" s="6"/>
      <c r="N255" s="11"/>
    </row>
    <row r="256" spans="10:14" ht="15.75" customHeight="1" x14ac:dyDescent="0.2">
      <c r="J256" s="13"/>
      <c r="K256" s="6"/>
      <c r="N256" s="11"/>
    </row>
    <row r="257" spans="10:14" ht="15.75" customHeight="1" x14ac:dyDescent="0.2">
      <c r="J257" s="13"/>
      <c r="K257" s="6"/>
      <c r="N257" s="11"/>
    </row>
    <row r="258" spans="10:14" ht="15.75" customHeight="1" x14ac:dyDescent="0.2">
      <c r="J258" s="13"/>
      <c r="K258" s="6"/>
      <c r="N258" s="11"/>
    </row>
    <row r="259" spans="10:14" ht="15.75" customHeight="1" x14ac:dyDescent="0.2">
      <c r="J259" s="13"/>
      <c r="K259" s="6"/>
      <c r="N259" s="11"/>
    </row>
    <row r="260" spans="10:14" ht="15.75" customHeight="1" x14ac:dyDescent="0.2">
      <c r="J260" s="13"/>
      <c r="K260" s="6"/>
      <c r="N260" s="11"/>
    </row>
    <row r="261" spans="10:14" ht="15.75" customHeight="1" x14ac:dyDescent="0.2">
      <c r="J261" s="13"/>
      <c r="K261" s="6"/>
      <c r="N261" s="11"/>
    </row>
    <row r="262" spans="10:14" ht="15.75" customHeight="1" x14ac:dyDescent="0.2">
      <c r="J262" s="13"/>
      <c r="K262" s="6"/>
      <c r="N262" s="11"/>
    </row>
    <row r="263" spans="10:14" ht="15.75" customHeight="1" x14ac:dyDescent="0.2">
      <c r="J263" s="13"/>
      <c r="K263" s="6"/>
      <c r="N263" s="11"/>
    </row>
    <row r="264" spans="10:14" ht="15.75" customHeight="1" x14ac:dyDescent="0.2">
      <c r="J264" s="13"/>
      <c r="K264" s="6"/>
      <c r="N264" s="11"/>
    </row>
    <row r="265" spans="10:14" ht="15.75" customHeight="1" x14ac:dyDescent="0.2">
      <c r="J265" s="13"/>
      <c r="K265" s="6"/>
      <c r="N265" s="11"/>
    </row>
    <row r="266" spans="10:14" ht="15.75" customHeight="1" x14ac:dyDescent="0.2">
      <c r="J266" s="13"/>
      <c r="K266" s="6"/>
      <c r="N266" s="11"/>
    </row>
    <row r="267" spans="10:14" ht="15.75" customHeight="1" x14ac:dyDescent="0.2">
      <c r="J267" s="13"/>
      <c r="K267" s="6"/>
      <c r="N267" s="11"/>
    </row>
    <row r="268" spans="10:14" ht="15.75" customHeight="1" x14ac:dyDescent="0.2">
      <c r="J268" s="13"/>
      <c r="K268" s="6"/>
      <c r="N268" s="11"/>
    </row>
    <row r="269" spans="10:14" ht="15.75" customHeight="1" x14ac:dyDescent="0.2">
      <c r="J269" s="13"/>
      <c r="K269" s="6"/>
      <c r="N269" s="11"/>
    </row>
    <row r="270" spans="10:14" ht="15.75" customHeight="1" x14ac:dyDescent="0.2">
      <c r="J270" s="13"/>
      <c r="K270" s="6"/>
      <c r="N270" s="11"/>
    </row>
    <row r="271" spans="10:14" ht="15.75" customHeight="1" x14ac:dyDescent="0.2">
      <c r="J271" s="13"/>
      <c r="K271" s="6"/>
      <c r="N271" s="11"/>
    </row>
    <row r="272" spans="10:14" ht="15.75" customHeight="1" x14ac:dyDescent="0.2">
      <c r="J272" s="13"/>
      <c r="K272" s="6"/>
      <c r="N272" s="11"/>
    </row>
    <row r="273" spans="10:14" ht="15.75" customHeight="1" x14ac:dyDescent="0.2">
      <c r="J273" s="13"/>
      <c r="K273" s="6"/>
      <c r="N273" s="11"/>
    </row>
    <row r="274" spans="10:14" ht="15.75" customHeight="1" x14ac:dyDescent="0.2">
      <c r="J274" s="13"/>
      <c r="K274" s="6"/>
      <c r="N274" s="11"/>
    </row>
    <row r="275" spans="10:14" ht="15.75" customHeight="1" x14ac:dyDescent="0.2">
      <c r="J275" s="13"/>
      <c r="K275" s="6"/>
      <c r="N275" s="11"/>
    </row>
    <row r="276" spans="10:14" ht="15.75" customHeight="1" x14ac:dyDescent="0.2">
      <c r="J276" s="13"/>
      <c r="K276" s="6"/>
      <c r="N276" s="11"/>
    </row>
    <row r="277" spans="10:14" ht="15.75" customHeight="1" x14ac:dyDescent="0.2">
      <c r="J277" s="13"/>
      <c r="K277" s="6"/>
      <c r="N277" s="11"/>
    </row>
    <row r="278" spans="10:14" ht="15.75" customHeight="1" x14ac:dyDescent="0.2">
      <c r="J278" s="13"/>
      <c r="K278" s="6"/>
      <c r="N278" s="11"/>
    </row>
    <row r="279" spans="10:14" ht="15.75" customHeight="1" x14ac:dyDescent="0.2">
      <c r="J279" s="13"/>
      <c r="K279" s="6"/>
      <c r="N279" s="11"/>
    </row>
    <row r="280" spans="10:14" ht="15.75" customHeight="1" x14ac:dyDescent="0.2">
      <c r="J280" s="13"/>
      <c r="K280" s="6"/>
      <c r="N280" s="11"/>
    </row>
    <row r="281" spans="10:14" ht="15.75" customHeight="1" x14ac:dyDescent="0.2">
      <c r="J281" s="13"/>
      <c r="K281" s="6"/>
      <c r="N281" s="11"/>
    </row>
    <row r="282" spans="10:14" ht="15.75" customHeight="1" x14ac:dyDescent="0.2">
      <c r="J282" s="13"/>
      <c r="K282" s="6"/>
      <c r="N282" s="11"/>
    </row>
    <row r="283" spans="10:14" ht="15.75" customHeight="1" x14ac:dyDescent="0.2">
      <c r="J283" s="13"/>
      <c r="K283" s="6"/>
      <c r="N283" s="11"/>
    </row>
    <row r="284" spans="10:14" ht="15.75" customHeight="1" x14ac:dyDescent="0.2">
      <c r="J284" s="13"/>
      <c r="K284" s="6"/>
      <c r="N284" s="11"/>
    </row>
    <row r="285" spans="10:14" ht="15.75" customHeight="1" x14ac:dyDescent="0.2">
      <c r="J285" s="13"/>
      <c r="K285" s="6"/>
      <c r="N285" s="11"/>
    </row>
    <row r="286" spans="10:14" ht="15.75" customHeight="1" x14ac:dyDescent="0.2">
      <c r="J286" s="13"/>
      <c r="K286" s="6"/>
      <c r="N286" s="11"/>
    </row>
    <row r="287" spans="10:14" ht="15.75" customHeight="1" x14ac:dyDescent="0.2">
      <c r="J287" s="13"/>
      <c r="K287" s="6"/>
      <c r="N287" s="11"/>
    </row>
    <row r="288" spans="10:14" ht="15.75" customHeight="1" x14ac:dyDescent="0.2">
      <c r="J288" s="13"/>
      <c r="K288" s="6"/>
      <c r="N288" s="11"/>
    </row>
    <row r="289" spans="10:14" ht="15.75" customHeight="1" x14ac:dyDescent="0.2">
      <c r="J289" s="13"/>
      <c r="K289" s="6"/>
      <c r="N289" s="11"/>
    </row>
    <row r="290" spans="10:14" ht="15.75" customHeight="1" x14ac:dyDescent="0.2">
      <c r="J290" s="13"/>
      <c r="K290" s="6"/>
      <c r="N290" s="11"/>
    </row>
    <row r="291" spans="10:14" ht="15.75" customHeight="1" x14ac:dyDescent="0.2">
      <c r="J291" s="13"/>
      <c r="K291" s="6"/>
      <c r="N291" s="11"/>
    </row>
    <row r="292" spans="10:14" ht="15.75" customHeight="1" x14ac:dyDescent="0.2">
      <c r="J292" s="13"/>
      <c r="K292" s="6"/>
      <c r="N292" s="11"/>
    </row>
    <row r="293" spans="10:14" ht="15.75" customHeight="1" x14ac:dyDescent="0.2">
      <c r="J293" s="13"/>
      <c r="K293" s="6"/>
      <c r="N293" s="11"/>
    </row>
    <row r="294" spans="10:14" ht="15.75" customHeight="1" x14ac:dyDescent="0.2">
      <c r="J294" s="13"/>
      <c r="K294" s="6"/>
      <c r="N294" s="11"/>
    </row>
    <row r="295" spans="10:14" ht="15.75" customHeight="1" x14ac:dyDescent="0.2">
      <c r="J295" s="13"/>
      <c r="K295" s="6"/>
      <c r="N295" s="11"/>
    </row>
    <row r="296" spans="10:14" ht="15.75" customHeight="1" x14ac:dyDescent="0.2">
      <c r="J296" s="13"/>
      <c r="K296" s="6"/>
      <c r="N296" s="11"/>
    </row>
    <row r="297" spans="10:14" ht="15.75" customHeight="1" x14ac:dyDescent="0.2">
      <c r="J297" s="13"/>
      <c r="K297" s="6"/>
      <c r="N297" s="11"/>
    </row>
    <row r="298" spans="10:14" ht="15.75" customHeight="1" x14ac:dyDescent="0.2">
      <c r="J298" s="13"/>
      <c r="K298" s="6"/>
      <c r="N298" s="11"/>
    </row>
    <row r="299" spans="10:14" ht="15.75" customHeight="1" x14ac:dyDescent="0.2">
      <c r="J299" s="13"/>
      <c r="K299" s="6"/>
      <c r="N299" s="11"/>
    </row>
    <row r="300" spans="10:14" ht="15.75" customHeight="1" x14ac:dyDescent="0.2">
      <c r="J300" s="13"/>
      <c r="K300" s="6"/>
      <c r="N300" s="11"/>
    </row>
    <row r="301" spans="10:14" ht="15.75" customHeight="1" x14ac:dyDescent="0.2">
      <c r="J301" s="13"/>
      <c r="K301" s="6"/>
      <c r="N301" s="11"/>
    </row>
    <row r="302" spans="10:14" ht="15.75" customHeight="1" x14ac:dyDescent="0.2">
      <c r="J302" s="13"/>
      <c r="K302" s="6"/>
      <c r="N302" s="11"/>
    </row>
    <row r="303" spans="10:14" ht="15.75" customHeight="1" x14ac:dyDescent="0.2">
      <c r="J303" s="13"/>
      <c r="K303" s="6"/>
      <c r="N303" s="11"/>
    </row>
    <row r="304" spans="10:14" ht="15.75" customHeight="1" x14ac:dyDescent="0.2">
      <c r="J304" s="13"/>
      <c r="K304" s="6"/>
      <c r="N304" s="11"/>
    </row>
    <row r="305" spans="10:14" ht="15.75" customHeight="1" x14ac:dyDescent="0.2">
      <c r="J305" s="13"/>
      <c r="K305" s="6"/>
      <c r="N305" s="11"/>
    </row>
    <row r="306" spans="10:14" ht="15.75" customHeight="1" x14ac:dyDescent="0.2">
      <c r="J306" s="13"/>
      <c r="K306" s="6"/>
      <c r="N306" s="11"/>
    </row>
    <row r="307" spans="10:14" ht="15.75" customHeight="1" x14ac:dyDescent="0.2">
      <c r="J307" s="13"/>
      <c r="K307" s="6"/>
      <c r="N307" s="11"/>
    </row>
    <row r="308" spans="10:14" ht="15.75" customHeight="1" x14ac:dyDescent="0.2">
      <c r="J308" s="13"/>
      <c r="K308" s="6"/>
      <c r="N308" s="11"/>
    </row>
    <row r="309" spans="10:14" ht="15.75" customHeight="1" x14ac:dyDescent="0.2">
      <c r="J309" s="13"/>
      <c r="K309" s="6"/>
      <c r="N309" s="11"/>
    </row>
    <row r="310" spans="10:14" ht="15.75" customHeight="1" x14ac:dyDescent="0.2">
      <c r="J310" s="13"/>
      <c r="K310" s="6"/>
      <c r="N310" s="11"/>
    </row>
    <row r="311" spans="10:14" ht="15.75" customHeight="1" x14ac:dyDescent="0.2">
      <c r="J311" s="13"/>
      <c r="K311" s="6"/>
      <c r="N311" s="11"/>
    </row>
    <row r="312" spans="10:14" ht="15.75" customHeight="1" x14ac:dyDescent="0.2">
      <c r="J312" s="13"/>
      <c r="K312" s="6"/>
      <c r="N312" s="11"/>
    </row>
    <row r="313" spans="10:14" ht="15.75" customHeight="1" x14ac:dyDescent="0.2">
      <c r="J313" s="13"/>
      <c r="K313" s="6"/>
      <c r="N313" s="11"/>
    </row>
    <row r="314" spans="10:14" ht="15.75" customHeight="1" x14ac:dyDescent="0.2">
      <c r="J314" s="13"/>
      <c r="K314" s="6"/>
      <c r="N314" s="11"/>
    </row>
    <row r="315" spans="10:14" ht="15.75" customHeight="1" x14ac:dyDescent="0.2">
      <c r="J315" s="13"/>
      <c r="K315" s="6"/>
      <c r="N315" s="11"/>
    </row>
    <row r="316" spans="10:14" ht="15.75" customHeight="1" x14ac:dyDescent="0.2">
      <c r="J316" s="13"/>
      <c r="K316" s="6"/>
      <c r="N316" s="11"/>
    </row>
    <row r="317" spans="10:14" ht="15.75" customHeight="1" x14ac:dyDescent="0.2">
      <c r="J317" s="13"/>
      <c r="K317" s="6"/>
      <c r="N317" s="11"/>
    </row>
    <row r="318" spans="10:14" ht="15.75" customHeight="1" x14ac:dyDescent="0.2">
      <c r="J318" s="13"/>
      <c r="K318" s="6"/>
      <c r="N318" s="11"/>
    </row>
    <row r="319" spans="10:14" ht="15.75" customHeight="1" x14ac:dyDescent="0.2">
      <c r="J319" s="13"/>
      <c r="K319" s="6"/>
      <c r="N319" s="11"/>
    </row>
    <row r="320" spans="10:14" ht="15.75" customHeight="1" x14ac:dyDescent="0.2">
      <c r="J320" s="13"/>
      <c r="K320" s="6"/>
      <c r="N320" s="11"/>
    </row>
    <row r="321" spans="10:14" ht="15.75" customHeight="1" x14ac:dyDescent="0.2">
      <c r="J321" s="13"/>
      <c r="K321" s="6"/>
      <c r="N321" s="11"/>
    </row>
    <row r="322" spans="10:14" ht="15.75" customHeight="1" x14ac:dyDescent="0.2">
      <c r="J322" s="13"/>
      <c r="K322" s="6"/>
      <c r="N322" s="11"/>
    </row>
    <row r="323" spans="10:14" ht="15.75" customHeight="1" x14ac:dyDescent="0.2">
      <c r="J323" s="13"/>
      <c r="K323" s="6"/>
      <c r="N323" s="11"/>
    </row>
    <row r="324" spans="10:14" ht="15.75" customHeight="1" x14ac:dyDescent="0.2">
      <c r="J324" s="13"/>
      <c r="K324" s="6"/>
      <c r="N324" s="11"/>
    </row>
    <row r="325" spans="10:14" ht="15.75" customHeight="1" x14ac:dyDescent="0.2">
      <c r="J325" s="13"/>
      <c r="K325" s="6"/>
      <c r="N325" s="11"/>
    </row>
    <row r="326" spans="10:14" ht="15.75" customHeight="1" x14ac:dyDescent="0.2">
      <c r="J326" s="13"/>
      <c r="K326" s="6"/>
      <c r="N326" s="11"/>
    </row>
    <row r="327" spans="10:14" ht="15.75" customHeight="1" x14ac:dyDescent="0.2">
      <c r="J327" s="13"/>
      <c r="K327" s="6"/>
      <c r="N327" s="11"/>
    </row>
    <row r="328" spans="10:14" ht="15.75" customHeight="1" x14ac:dyDescent="0.2">
      <c r="J328" s="13"/>
      <c r="K328" s="6"/>
      <c r="N328" s="11"/>
    </row>
    <row r="329" spans="10:14" ht="15.75" customHeight="1" x14ac:dyDescent="0.2">
      <c r="J329" s="13"/>
      <c r="K329" s="6"/>
      <c r="N329" s="11"/>
    </row>
    <row r="330" spans="10:14" ht="15.75" customHeight="1" x14ac:dyDescent="0.2">
      <c r="J330" s="13"/>
      <c r="K330" s="6"/>
      <c r="N330" s="11"/>
    </row>
    <row r="331" spans="10:14" ht="15.75" customHeight="1" x14ac:dyDescent="0.2">
      <c r="J331" s="13"/>
      <c r="K331" s="6"/>
      <c r="N331" s="11"/>
    </row>
    <row r="332" spans="10:14" ht="15.75" customHeight="1" x14ac:dyDescent="0.2">
      <c r="J332" s="13"/>
      <c r="K332" s="6"/>
      <c r="N332" s="11"/>
    </row>
    <row r="333" spans="10:14" ht="15.75" customHeight="1" x14ac:dyDescent="0.2">
      <c r="J333" s="13"/>
      <c r="K333" s="6"/>
      <c r="N333" s="11"/>
    </row>
    <row r="334" spans="10:14" ht="15.75" customHeight="1" x14ac:dyDescent="0.2">
      <c r="J334" s="13"/>
      <c r="K334" s="6"/>
      <c r="N334" s="11"/>
    </row>
    <row r="335" spans="10:14" ht="15.75" customHeight="1" x14ac:dyDescent="0.2">
      <c r="J335" s="13"/>
      <c r="K335" s="6"/>
      <c r="N335" s="11"/>
    </row>
    <row r="336" spans="10:14" ht="15.75" customHeight="1" x14ac:dyDescent="0.2">
      <c r="J336" s="13"/>
      <c r="K336" s="6"/>
      <c r="N336" s="11"/>
    </row>
    <row r="337" spans="10:14" ht="15.75" customHeight="1" x14ac:dyDescent="0.2">
      <c r="J337" s="13"/>
      <c r="K337" s="6"/>
      <c r="N337" s="11"/>
    </row>
    <row r="338" spans="10:14" ht="15.75" customHeight="1" x14ac:dyDescent="0.2">
      <c r="J338" s="13"/>
      <c r="K338" s="6"/>
      <c r="N338" s="11"/>
    </row>
    <row r="339" spans="10:14" ht="15.75" customHeight="1" x14ac:dyDescent="0.2">
      <c r="J339" s="13"/>
      <c r="K339" s="6"/>
      <c r="N339" s="11"/>
    </row>
    <row r="340" spans="10:14" ht="15.75" customHeight="1" x14ac:dyDescent="0.2">
      <c r="J340" s="13"/>
      <c r="K340" s="6"/>
      <c r="N340" s="11"/>
    </row>
    <row r="341" spans="10:14" ht="15.75" customHeight="1" x14ac:dyDescent="0.2">
      <c r="J341" s="13"/>
      <c r="K341" s="6"/>
      <c r="N341" s="11"/>
    </row>
    <row r="342" spans="10:14" ht="15.75" customHeight="1" x14ac:dyDescent="0.2">
      <c r="J342" s="13"/>
      <c r="K342" s="6"/>
      <c r="N342" s="11"/>
    </row>
    <row r="343" spans="10:14" ht="15.75" customHeight="1" x14ac:dyDescent="0.2">
      <c r="J343" s="13"/>
      <c r="K343" s="6"/>
      <c r="N343" s="11"/>
    </row>
    <row r="344" spans="10:14" ht="15.75" customHeight="1" x14ac:dyDescent="0.2">
      <c r="J344" s="13"/>
      <c r="K344" s="6"/>
      <c r="N344" s="11"/>
    </row>
    <row r="345" spans="10:14" ht="15.75" customHeight="1" x14ac:dyDescent="0.2">
      <c r="J345" s="13"/>
      <c r="K345" s="6"/>
      <c r="N345" s="11"/>
    </row>
    <row r="346" spans="10:14" ht="15.75" customHeight="1" x14ac:dyDescent="0.2">
      <c r="J346" s="13"/>
      <c r="K346" s="6"/>
      <c r="N346" s="11"/>
    </row>
    <row r="347" spans="10:14" ht="15.75" customHeight="1" x14ac:dyDescent="0.2">
      <c r="J347" s="13"/>
      <c r="K347" s="6"/>
      <c r="N347" s="11"/>
    </row>
    <row r="348" spans="10:14" ht="15.75" customHeight="1" x14ac:dyDescent="0.2">
      <c r="J348" s="13"/>
      <c r="K348" s="6"/>
      <c r="N348" s="11"/>
    </row>
    <row r="349" spans="10:14" ht="15.75" customHeight="1" x14ac:dyDescent="0.2">
      <c r="J349" s="13"/>
      <c r="K349" s="6"/>
      <c r="N349" s="11"/>
    </row>
    <row r="350" spans="10:14" ht="15.75" customHeight="1" x14ac:dyDescent="0.2">
      <c r="J350" s="13"/>
      <c r="K350" s="6"/>
      <c r="N350" s="11"/>
    </row>
    <row r="351" spans="10:14" ht="15.75" customHeight="1" x14ac:dyDescent="0.2">
      <c r="J351" s="13"/>
      <c r="K351" s="6"/>
      <c r="N351" s="11"/>
    </row>
    <row r="352" spans="10:14" ht="15.75" customHeight="1" x14ac:dyDescent="0.2">
      <c r="J352" s="13"/>
      <c r="K352" s="6"/>
      <c r="N352" s="11"/>
    </row>
    <row r="353" spans="10:14" ht="15.75" customHeight="1" x14ac:dyDescent="0.2">
      <c r="J353" s="13"/>
      <c r="K353" s="6"/>
      <c r="N353" s="11"/>
    </row>
    <row r="354" spans="10:14" ht="15.75" customHeight="1" x14ac:dyDescent="0.2">
      <c r="J354" s="13"/>
      <c r="K354" s="6"/>
      <c r="N354" s="11"/>
    </row>
    <row r="355" spans="10:14" ht="15.75" customHeight="1" x14ac:dyDescent="0.2">
      <c r="J355" s="13"/>
      <c r="K355" s="6"/>
      <c r="N355" s="11"/>
    </row>
    <row r="356" spans="10:14" ht="15.75" customHeight="1" x14ac:dyDescent="0.2">
      <c r="J356" s="13"/>
      <c r="K356" s="6"/>
      <c r="N356" s="11"/>
    </row>
    <row r="357" spans="10:14" ht="15.75" customHeight="1" x14ac:dyDescent="0.2">
      <c r="J357" s="13"/>
      <c r="K357" s="6"/>
      <c r="N357" s="11"/>
    </row>
    <row r="358" spans="10:14" ht="15.75" customHeight="1" x14ac:dyDescent="0.2">
      <c r="J358" s="13"/>
      <c r="K358" s="6"/>
      <c r="N358" s="11"/>
    </row>
    <row r="359" spans="10:14" ht="15.75" customHeight="1" x14ac:dyDescent="0.2">
      <c r="J359" s="13"/>
      <c r="K359" s="6"/>
      <c r="N359" s="11"/>
    </row>
    <row r="360" spans="10:14" ht="15.75" customHeight="1" x14ac:dyDescent="0.2">
      <c r="J360" s="13"/>
      <c r="K360" s="6"/>
      <c r="N360" s="11"/>
    </row>
    <row r="361" spans="10:14" ht="15.75" customHeight="1" x14ac:dyDescent="0.2">
      <c r="J361" s="13"/>
      <c r="K361" s="6"/>
      <c r="N361" s="11"/>
    </row>
    <row r="362" spans="10:14" ht="15.75" customHeight="1" x14ac:dyDescent="0.2">
      <c r="J362" s="13"/>
      <c r="K362" s="6"/>
      <c r="N362" s="11"/>
    </row>
    <row r="363" spans="10:14" ht="15.75" customHeight="1" x14ac:dyDescent="0.2">
      <c r="J363" s="13"/>
      <c r="K363" s="6"/>
      <c r="N363" s="11"/>
    </row>
    <row r="364" spans="10:14" ht="15.75" customHeight="1" x14ac:dyDescent="0.2">
      <c r="J364" s="13"/>
      <c r="K364" s="6"/>
      <c r="N364" s="11"/>
    </row>
    <row r="365" spans="10:14" ht="15.75" customHeight="1" x14ac:dyDescent="0.2">
      <c r="J365" s="13"/>
      <c r="K365" s="6"/>
      <c r="N365" s="11"/>
    </row>
    <row r="366" spans="10:14" ht="15.75" customHeight="1" x14ac:dyDescent="0.2">
      <c r="J366" s="13"/>
      <c r="K366" s="6"/>
      <c r="N366" s="11"/>
    </row>
    <row r="367" spans="10:14" ht="15.75" customHeight="1" x14ac:dyDescent="0.2">
      <c r="J367" s="13"/>
      <c r="K367" s="6"/>
      <c r="N367" s="11"/>
    </row>
    <row r="368" spans="10:14" ht="15.75" customHeight="1" x14ac:dyDescent="0.2">
      <c r="J368" s="13"/>
      <c r="K368" s="6"/>
      <c r="N368" s="11"/>
    </row>
    <row r="369" spans="10:14" ht="15.75" customHeight="1" x14ac:dyDescent="0.2">
      <c r="J369" s="13"/>
      <c r="K369" s="6"/>
      <c r="N369" s="11"/>
    </row>
    <row r="370" spans="10:14" ht="15.75" customHeight="1" x14ac:dyDescent="0.2">
      <c r="J370" s="13"/>
      <c r="K370" s="6"/>
      <c r="N370" s="11"/>
    </row>
    <row r="371" spans="10:14" ht="15.75" customHeight="1" x14ac:dyDescent="0.2">
      <c r="J371" s="13"/>
      <c r="K371" s="6"/>
      <c r="N371" s="11"/>
    </row>
    <row r="372" spans="10:14" ht="15.75" customHeight="1" x14ac:dyDescent="0.2">
      <c r="J372" s="13"/>
      <c r="K372" s="6"/>
      <c r="N372" s="11"/>
    </row>
    <row r="373" spans="10:14" ht="15.75" customHeight="1" x14ac:dyDescent="0.2">
      <c r="J373" s="13"/>
      <c r="K373" s="6"/>
      <c r="N373" s="11"/>
    </row>
    <row r="374" spans="10:14" ht="15.75" customHeight="1" x14ac:dyDescent="0.2">
      <c r="J374" s="13"/>
      <c r="K374" s="6"/>
      <c r="N374" s="11"/>
    </row>
    <row r="375" spans="10:14" ht="15.75" customHeight="1" x14ac:dyDescent="0.2">
      <c r="J375" s="13"/>
      <c r="K375" s="6"/>
      <c r="N375" s="11"/>
    </row>
    <row r="376" spans="10:14" ht="15.75" customHeight="1" x14ac:dyDescent="0.2">
      <c r="J376" s="13"/>
      <c r="K376" s="6"/>
      <c r="N376" s="11"/>
    </row>
    <row r="377" spans="10:14" ht="15.75" customHeight="1" x14ac:dyDescent="0.2">
      <c r="J377" s="13"/>
      <c r="K377" s="6"/>
      <c r="N377" s="11"/>
    </row>
    <row r="378" spans="10:14" ht="15.75" customHeight="1" x14ac:dyDescent="0.2">
      <c r="J378" s="13"/>
      <c r="K378" s="6"/>
      <c r="N378" s="11"/>
    </row>
    <row r="379" spans="10:14" ht="15.75" customHeight="1" x14ac:dyDescent="0.2">
      <c r="J379" s="13"/>
      <c r="K379" s="6"/>
      <c r="N379" s="11"/>
    </row>
    <row r="380" spans="10:14" ht="15.75" customHeight="1" x14ac:dyDescent="0.2">
      <c r="J380" s="13"/>
      <c r="K380" s="6"/>
      <c r="N380" s="11"/>
    </row>
    <row r="381" spans="10:14" ht="15.75" customHeight="1" x14ac:dyDescent="0.2">
      <c r="J381" s="13"/>
      <c r="K381" s="6"/>
      <c r="N381" s="11"/>
    </row>
    <row r="382" spans="10:14" ht="15.75" customHeight="1" x14ac:dyDescent="0.2">
      <c r="J382" s="13"/>
      <c r="K382" s="6"/>
      <c r="N382" s="11"/>
    </row>
    <row r="383" spans="10:14" ht="15.75" customHeight="1" x14ac:dyDescent="0.2">
      <c r="J383" s="13"/>
      <c r="K383" s="6"/>
      <c r="N383" s="11"/>
    </row>
    <row r="384" spans="10:14" ht="15.75" customHeight="1" x14ac:dyDescent="0.2">
      <c r="J384" s="13"/>
      <c r="K384" s="6"/>
      <c r="N384" s="11"/>
    </row>
    <row r="385" spans="10:14" ht="15.75" customHeight="1" x14ac:dyDescent="0.2">
      <c r="J385" s="13"/>
      <c r="K385" s="6"/>
      <c r="N385" s="11"/>
    </row>
    <row r="386" spans="10:14" ht="15.75" customHeight="1" x14ac:dyDescent="0.2">
      <c r="J386" s="13"/>
      <c r="K386" s="6"/>
      <c r="N386" s="11"/>
    </row>
    <row r="387" spans="10:14" ht="15.75" customHeight="1" x14ac:dyDescent="0.2">
      <c r="J387" s="13"/>
      <c r="K387" s="6"/>
      <c r="N387" s="11"/>
    </row>
    <row r="388" spans="10:14" ht="15.75" customHeight="1" x14ac:dyDescent="0.2">
      <c r="J388" s="13"/>
      <c r="K388" s="6"/>
      <c r="N388" s="11"/>
    </row>
    <row r="389" spans="10:14" ht="15.75" customHeight="1" x14ac:dyDescent="0.2">
      <c r="J389" s="13"/>
      <c r="K389" s="6"/>
      <c r="N389" s="11"/>
    </row>
    <row r="390" spans="10:14" ht="15.75" customHeight="1" x14ac:dyDescent="0.2">
      <c r="J390" s="13"/>
      <c r="K390" s="6"/>
      <c r="N390" s="11"/>
    </row>
    <row r="391" spans="10:14" ht="15.75" customHeight="1" x14ac:dyDescent="0.2">
      <c r="J391" s="13"/>
      <c r="K391" s="6"/>
      <c r="N391" s="11"/>
    </row>
    <row r="392" spans="10:14" ht="15.75" customHeight="1" x14ac:dyDescent="0.2">
      <c r="J392" s="13"/>
      <c r="K392" s="6"/>
      <c r="N392" s="11"/>
    </row>
    <row r="393" spans="10:14" ht="15.75" customHeight="1" x14ac:dyDescent="0.2">
      <c r="J393" s="13"/>
      <c r="K393" s="6"/>
      <c r="N393" s="11"/>
    </row>
    <row r="394" spans="10:14" ht="15.75" customHeight="1" x14ac:dyDescent="0.2">
      <c r="J394" s="13"/>
      <c r="K394" s="6"/>
      <c r="N394" s="11"/>
    </row>
    <row r="395" spans="10:14" ht="15.75" customHeight="1" x14ac:dyDescent="0.2">
      <c r="J395" s="13"/>
      <c r="K395" s="6"/>
      <c r="N395" s="11"/>
    </row>
    <row r="396" spans="10:14" ht="15.75" customHeight="1" x14ac:dyDescent="0.2">
      <c r="J396" s="13"/>
      <c r="K396" s="6"/>
      <c r="N396" s="11"/>
    </row>
    <row r="397" spans="10:14" ht="15.75" customHeight="1" x14ac:dyDescent="0.2">
      <c r="J397" s="13"/>
      <c r="K397" s="6"/>
      <c r="N397" s="11"/>
    </row>
    <row r="398" spans="10:14" ht="15.75" customHeight="1" x14ac:dyDescent="0.2">
      <c r="J398" s="13"/>
      <c r="K398" s="6"/>
      <c r="N398" s="11"/>
    </row>
    <row r="399" spans="10:14" ht="15.75" customHeight="1" x14ac:dyDescent="0.2">
      <c r="J399" s="13"/>
      <c r="K399" s="6"/>
      <c r="N399" s="11"/>
    </row>
    <row r="400" spans="10:14" ht="15.75" customHeight="1" x14ac:dyDescent="0.2">
      <c r="J400" s="13"/>
      <c r="K400" s="6"/>
      <c r="N400" s="11"/>
    </row>
    <row r="401" spans="10:14" ht="15.75" customHeight="1" x14ac:dyDescent="0.2">
      <c r="J401" s="13"/>
      <c r="K401" s="6"/>
      <c r="N401" s="11"/>
    </row>
    <row r="402" spans="10:14" ht="15.75" customHeight="1" x14ac:dyDescent="0.2">
      <c r="J402" s="13"/>
      <c r="K402" s="6"/>
      <c r="N402" s="11"/>
    </row>
    <row r="403" spans="10:14" ht="15.75" customHeight="1" x14ac:dyDescent="0.2">
      <c r="J403" s="13"/>
      <c r="K403" s="6"/>
      <c r="N403" s="11"/>
    </row>
    <row r="404" spans="10:14" ht="15.75" customHeight="1" x14ac:dyDescent="0.2">
      <c r="J404" s="13"/>
      <c r="K404" s="6"/>
      <c r="N404" s="11"/>
    </row>
    <row r="405" spans="10:14" ht="15.75" customHeight="1" x14ac:dyDescent="0.2">
      <c r="J405" s="13"/>
      <c r="K405" s="6"/>
      <c r="N405" s="11"/>
    </row>
    <row r="406" spans="10:14" ht="15.75" customHeight="1" x14ac:dyDescent="0.2">
      <c r="J406" s="13"/>
      <c r="K406" s="6"/>
      <c r="N406" s="11"/>
    </row>
    <row r="407" spans="10:14" ht="15.75" customHeight="1" x14ac:dyDescent="0.2">
      <c r="J407" s="13"/>
      <c r="K407" s="6"/>
      <c r="N407" s="11"/>
    </row>
    <row r="408" spans="10:14" ht="15.75" customHeight="1" x14ac:dyDescent="0.2">
      <c r="J408" s="13"/>
      <c r="K408" s="6"/>
      <c r="N408" s="11"/>
    </row>
    <row r="409" spans="10:14" ht="15.75" customHeight="1" x14ac:dyDescent="0.2">
      <c r="J409" s="13"/>
      <c r="K409" s="6"/>
      <c r="N409" s="11"/>
    </row>
    <row r="410" spans="10:14" ht="15.75" customHeight="1" x14ac:dyDescent="0.2">
      <c r="J410" s="13"/>
      <c r="K410" s="6"/>
      <c r="N410" s="11"/>
    </row>
    <row r="411" spans="10:14" ht="15.75" customHeight="1" x14ac:dyDescent="0.2">
      <c r="J411" s="13"/>
      <c r="K411" s="6"/>
      <c r="N411" s="11"/>
    </row>
    <row r="412" spans="10:14" ht="15.75" customHeight="1" x14ac:dyDescent="0.2">
      <c r="J412" s="13"/>
      <c r="K412" s="6"/>
      <c r="N412" s="11"/>
    </row>
    <row r="413" spans="10:14" ht="15.75" customHeight="1" x14ac:dyDescent="0.2">
      <c r="J413" s="13"/>
      <c r="K413" s="6"/>
      <c r="N413" s="11"/>
    </row>
    <row r="414" spans="10:14" ht="15.75" customHeight="1" x14ac:dyDescent="0.2">
      <c r="J414" s="13"/>
      <c r="K414" s="6"/>
      <c r="N414" s="11"/>
    </row>
    <row r="415" spans="10:14" ht="15.75" customHeight="1" x14ac:dyDescent="0.2">
      <c r="J415" s="13"/>
      <c r="K415" s="6"/>
      <c r="N415" s="11"/>
    </row>
    <row r="416" spans="10:14" ht="15.75" customHeight="1" x14ac:dyDescent="0.2">
      <c r="J416" s="13"/>
      <c r="K416" s="6"/>
      <c r="N416" s="11"/>
    </row>
    <row r="417" spans="10:14" ht="15.75" customHeight="1" x14ac:dyDescent="0.2">
      <c r="J417" s="13"/>
      <c r="K417" s="6"/>
      <c r="N417" s="11"/>
    </row>
    <row r="418" spans="10:14" ht="15.75" customHeight="1" x14ac:dyDescent="0.2">
      <c r="J418" s="13"/>
      <c r="K418" s="6"/>
      <c r="N418" s="11"/>
    </row>
    <row r="419" spans="10:14" ht="15.75" customHeight="1" x14ac:dyDescent="0.2">
      <c r="J419" s="13"/>
      <c r="K419" s="6"/>
      <c r="N419" s="11"/>
    </row>
    <row r="420" spans="10:14" ht="15.75" customHeight="1" x14ac:dyDescent="0.2">
      <c r="J420" s="13"/>
      <c r="K420" s="6"/>
      <c r="N420" s="11"/>
    </row>
    <row r="421" spans="10:14" ht="15.75" customHeight="1" x14ac:dyDescent="0.2">
      <c r="J421" s="13"/>
      <c r="K421" s="6"/>
      <c r="N421" s="11"/>
    </row>
    <row r="422" spans="10:14" ht="15.75" customHeight="1" x14ac:dyDescent="0.2">
      <c r="J422" s="13"/>
      <c r="K422" s="6"/>
      <c r="N422" s="11"/>
    </row>
    <row r="423" spans="10:14" ht="15.75" customHeight="1" x14ac:dyDescent="0.2">
      <c r="J423" s="13"/>
      <c r="K423" s="6"/>
      <c r="N423" s="11"/>
    </row>
    <row r="424" spans="10:14" ht="15.75" customHeight="1" x14ac:dyDescent="0.2">
      <c r="J424" s="13"/>
      <c r="K424" s="6"/>
      <c r="N424" s="11"/>
    </row>
    <row r="425" spans="10:14" ht="15.75" customHeight="1" x14ac:dyDescent="0.2">
      <c r="J425" s="13"/>
      <c r="K425" s="6"/>
      <c r="N425" s="11"/>
    </row>
    <row r="426" spans="10:14" ht="15.75" customHeight="1" x14ac:dyDescent="0.2">
      <c r="J426" s="13"/>
      <c r="K426" s="6"/>
      <c r="N426" s="11"/>
    </row>
    <row r="427" spans="10:14" ht="15.75" customHeight="1" x14ac:dyDescent="0.2">
      <c r="J427" s="13"/>
      <c r="K427" s="6"/>
      <c r="N427" s="11"/>
    </row>
    <row r="428" spans="10:14" ht="15.75" customHeight="1" x14ac:dyDescent="0.2">
      <c r="J428" s="13"/>
      <c r="K428" s="6"/>
      <c r="N428" s="11"/>
    </row>
    <row r="429" spans="10:14" ht="15.75" customHeight="1" x14ac:dyDescent="0.2">
      <c r="J429" s="13"/>
      <c r="K429" s="6"/>
      <c r="N429" s="11"/>
    </row>
    <row r="430" spans="10:14" ht="15.75" customHeight="1" x14ac:dyDescent="0.2">
      <c r="J430" s="13"/>
      <c r="K430" s="6"/>
      <c r="N430" s="11"/>
    </row>
    <row r="431" spans="10:14" ht="15.75" customHeight="1" x14ac:dyDescent="0.2">
      <c r="J431" s="13"/>
      <c r="K431" s="6"/>
      <c r="N431" s="11"/>
    </row>
    <row r="432" spans="10:14" ht="15.75" customHeight="1" x14ac:dyDescent="0.2">
      <c r="J432" s="13"/>
      <c r="K432" s="6"/>
      <c r="N432" s="11"/>
    </row>
    <row r="433" spans="10:14" ht="15.75" customHeight="1" x14ac:dyDescent="0.2">
      <c r="J433" s="13"/>
      <c r="K433" s="6"/>
      <c r="N433" s="11"/>
    </row>
    <row r="434" spans="10:14" ht="15.75" customHeight="1" x14ac:dyDescent="0.2">
      <c r="J434" s="13"/>
      <c r="K434" s="6"/>
      <c r="N434" s="11"/>
    </row>
    <row r="435" spans="10:14" ht="15.75" customHeight="1" x14ac:dyDescent="0.2">
      <c r="J435" s="13"/>
      <c r="K435" s="6"/>
      <c r="N435" s="11"/>
    </row>
    <row r="436" spans="10:14" ht="15.75" customHeight="1" x14ac:dyDescent="0.2">
      <c r="J436" s="13"/>
      <c r="K436" s="6"/>
      <c r="N436" s="11"/>
    </row>
    <row r="437" spans="10:14" ht="15.75" customHeight="1" x14ac:dyDescent="0.2">
      <c r="J437" s="13"/>
      <c r="K437" s="6"/>
      <c r="N437" s="11"/>
    </row>
    <row r="438" spans="10:14" ht="15.75" customHeight="1" x14ac:dyDescent="0.2">
      <c r="J438" s="13"/>
      <c r="K438" s="6"/>
      <c r="N438" s="11"/>
    </row>
    <row r="439" spans="10:14" ht="15.75" customHeight="1" x14ac:dyDescent="0.2">
      <c r="J439" s="13"/>
      <c r="K439" s="6"/>
      <c r="N439" s="11"/>
    </row>
    <row r="440" spans="10:14" ht="15.75" customHeight="1" x14ac:dyDescent="0.2">
      <c r="J440" s="13"/>
      <c r="K440" s="6"/>
      <c r="N440" s="11"/>
    </row>
    <row r="441" spans="10:14" ht="15.75" customHeight="1" x14ac:dyDescent="0.2">
      <c r="J441" s="13"/>
      <c r="K441" s="6"/>
      <c r="N441" s="11"/>
    </row>
    <row r="442" spans="10:14" ht="15.75" customHeight="1" x14ac:dyDescent="0.2">
      <c r="J442" s="13"/>
      <c r="K442" s="6"/>
      <c r="N442" s="11"/>
    </row>
    <row r="443" spans="10:14" ht="15.75" customHeight="1" x14ac:dyDescent="0.2">
      <c r="J443" s="13"/>
      <c r="K443" s="6"/>
      <c r="N443" s="11"/>
    </row>
    <row r="444" spans="10:14" ht="15.75" customHeight="1" x14ac:dyDescent="0.2">
      <c r="J444" s="13"/>
      <c r="K444" s="6"/>
      <c r="N444" s="11"/>
    </row>
    <row r="445" spans="10:14" ht="15.75" customHeight="1" x14ac:dyDescent="0.2">
      <c r="J445" s="13"/>
      <c r="K445" s="6"/>
      <c r="N445" s="11"/>
    </row>
    <row r="446" spans="10:14" ht="15.75" customHeight="1" x14ac:dyDescent="0.2">
      <c r="J446" s="13"/>
      <c r="K446" s="6"/>
      <c r="N446" s="11"/>
    </row>
    <row r="447" spans="10:14" ht="15.75" customHeight="1" x14ac:dyDescent="0.2">
      <c r="J447" s="13"/>
      <c r="K447" s="6"/>
      <c r="N447" s="11"/>
    </row>
    <row r="448" spans="10:14" ht="15.75" customHeight="1" x14ac:dyDescent="0.2">
      <c r="J448" s="13"/>
      <c r="K448" s="6"/>
      <c r="N448" s="11"/>
    </row>
    <row r="449" spans="10:14" ht="15.75" customHeight="1" x14ac:dyDescent="0.2">
      <c r="J449" s="13"/>
      <c r="K449" s="6"/>
      <c r="N449" s="11"/>
    </row>
    <row r="450" spans="10:14" ht="15.75" customHeight="1" x14ac:dyDescent="0.2">
      <c r="J450" s="13"/>
      <c r="K450" s="6"/>
      <c r="N450" s="11"/>
    </row>
    <row r="451" spans="10:14" ht="15.75" customHeight="1" x14ac:dyDescent="0.2">
      <c r="J451" s="13"/>
      <c r="K451" s="6"/>
      <c r="N451" s="11"/>
    </row>
    <row r="452" spans="10:14" ht="15.75" customHeight="1" x14ac:dyDescent="0.2">
      <c r="J452" s="13"/>
      <c r="K452" s="6"/>
      <c r="N452" s="11"/>
    </row>
    <row r="453" spans="10:14" ht="15.75" customHeight="1" x14ac:dyDescent="0.2">
      <c r="J453" s="13"/>
      <c r="K453" s="6"/>
      <c r="N453" s="11"/>
    </row>
    <row r="454" spans="10:14" ht="15.75" customHeight="1" x14ac:dyDescent="0.2">
      <c r="J454" s="13"/>
      <c r="K454" s="6"/>
      <c r="N454" s="11"/>
    </row>
    <row r="455" spans="10:14" ht="15.75" customHeight="1" x14ac:dyDescent="0.2">
      <c r="J455" s="13"/>
      <c r="K455" s="6"/>
      <c r="N455" s="11"/>
    </row>
    <row r="456" spans="10:14" ht="15.75" customHeight="1" x14ac:dyDescent="0.2">
      <c r="J456" s="13"/>
      <c r="K456" s="6"/>
      <c r="N456" s="11"/>
    </row>
    <row r="457" spans="10:14" ht="15.75" customHeight="1" x14ac:dyDescent="0.2">
      <c r="J457" s="13"/>
      <c r="K457" s="6"/>
      <c r="N457" s="11"/>
    </row>
    <row r="458" spans="10:14" ht="15.75" customHeight="1" x14ac:dyDescent="0.2">
      <c r="J458" s="13"/>
      <c r="K458" s="6"/>
      <c r="N458" s="11"/>
    </row>
    <row r="459" spans="10:14" ht="15.75" customHeight="1" x14ac:dyDescent="0.2">
      <c r="J459" s="13"/>
      <c r="K459" s="6"/>
      <c r="N459" s="11"/>
    </row>
    <row r="460" spans="10:14" ht="15.75" customHeight="1" x14ac:dyDescent="0.2">
      <c r="J460" s="13"/>
      <c r="K460" s="6"/>
      <c r="N460" s="11"/>
    </row>
    <row r="461" spans="10:14" ht="15.75" customHeight="1" x14ac:dyDescent="0.2">
      <c r="J461" s="13"/>
      <c r="K461" s="6"/>
      <c r="N461" s="11"/>
    </row>
    <row r="462" spans="10:14" ht="15.75" customHeight="1" x14ac:dyDescent="0.2">
      <c r="J462" s="13"/>
      <c r="K462" s="6"/>
      <c r="N462" s="11"/>
    </row>
    <row r="463" spans="10:14" ht="15.75" customHeight="1" x14ac:dyDescent="0.2">
      <c r="J463" s="13"/>
      <c r="K463" s="6"/>
      <c r="N463" s="11"/>
    </row>
    <row r="464" spans="10:14" ht="15.75" customHeight="1" x14ac:dyDescent="0.2">
      <c r="J464" s="13"/>
      <c r="K464" s="6"/>
      <c r="N464" s="11"/>
    </row>
    <row r="465" spans="10:14" ht="15.75" customHeight="1" x14ac:dyDescent="0.2">
      <c r="J465" s="13"/>
      <c r="K465" s="6"/>
      <c r="N465" s="11"/>
    </row>
    <row r="466" spans="10:14" ht="15.75" customHeight="1" x14ac:dyDescent="0.2">
      <c r="J466" s="13"/>
      <c r="K466" s="6"/>
      <c r="N466" s="11"/>
    </row>
    <row r="467" spans="10:14" ht="15.75" customHeight="1" x14ac:dyDescent="0.2">
      <c r="J467" s="13"/>
      <c r="K467" s="6"/>
      <c r="N467" s="11"/>
    </row>
    <row r="468" spans="10:14" ht="15.75" customHeight="1" x14ac:dyDescent="0.2">
      <c r="J468" s="13"/>
      <c r="K468" s="6"/>
      <c r="N468" s="11"/>
    </row>
    <row r="469" spans="10:14" ht="15.75" customHeight="1" x14ac:dyDescent="0.2">
      <c r="J469" s="13"/>
      <c r="K469" s="6"/>
      <c r="N469" s="11"/>
    </row>
    <row r="470" spans="10:14" ht="15.75" customHeight="1" x14ac:dyDescent="0.2">
      <c r="J470" s="13"/>
      <c r="K470" s="6"/>
      <c r="N470" s="11"/>
    </row>
    <row r="471" spans="10:14" ht="15.75" customHeight="1" x14ac:dyDescent="0.2">
      <c r="J471" s="13"/>
      <c r="K471" s="6"/>
      <c r="N471" s="11"/>
    </row>
    <row r="472" spans="10:14" ht="15.75" customHeight="1" x14ac:dyDescent="0.2">
      <c r="J472" s="13"/>
      <c r="K472" s="6"/>
      <c r="N472" s="11"/>
    </row>
    <row r="473" spans="10:14" ht="15.75" customHeight="1" x14ac:dyDescent="0.2">
      <c r="J473" s="13"/>
      <c r="K473" s="6"/>
      <c r="N473" s="11"/>
    </row>
    <row r="474" spans="10:14" ht="15.75" customHeight="1" x14ac:dyDescent="0.2">
      <c r="J474" s="13"/>
      <c r="K474" s="6"/>
      <c r="N474" s="11"/>
    </row>
    <row r="475" spans="10:14" ht="15.75" customHeight="1" x14ac:dyDescent="0.2">
      <c r="J475" s="13"/>
      <c r="K475" s="6"/>
      <c r="N475" s="11"/>
    </row>
    <row r="476" spans="10:14" ht="15.75" customHeight="1" x14ac:dyDescent="0.2">
      <c r="J476" s="13"/>
      <c r="K476" s="6"/>
      <c r="N476" s="11"/>
    </row>
    <row r="477" spans="10:14" ht="15.75" customHeight="1" x14ac:dyDescent="0.2">
      <c r="J477" s="13"/>
      <c r="K477" s="6"/>
      <c r="N477" s="11"/>
    </row>
    <row r="478" spans="10:14" ht="15.75" customHeight="1" x14ac:dyDescent="0.2">
      <c r="J478" s="13"/>
      <c r="K478" s="6"/>
      <c r="N478" s="11"/>
    </row>
    <row r="479" spans="10:14" ht="15.75" customHeight="1" x14ac:dyDescent="0.2">
      <c r="J479" s="13"/>
      <c r="K479" s="6"/>
      <c r="N479" s="11"/>
    </row>
    <row r="480" spans="10:14" ht="15.75" customHeight="1" x14ac:dyDescent="0.2">
      <c r="J480" s="13"/>
      <c r="K480" s="6"/>
      <c r="N480" s="11"/>
    </row>
    <row r="481" spans="10:14" ht="15.75" customHeight="1" x14ac:dyDescent="0.2">
      <c r="J481" s="13"/>
      <c r="K481" s="6"/>
      <c r="N481" s="11"/>
    </row>
    <row r="482" spans="10:14" ht="15.75" customHeight="1" x14ac:dyDescent="0.2">
      <c r="J482" s="13"/>
      <c r="K482" s="6"/>
      <c r="N482" s="11"/>
    </row>
    <row r="483" spans="10:14" ht="15.75" customHeight="1" x14ac:dyDescent="0.2">
      <c r="J483" s="13"/>
      <c r="K483" s="6"/>
      <c r="N483" s="11"/>
    </row>
    <row r="484" spans="10:14" ht="15.75" customHeight="1" x14ac:dyDescent="0.2">
      <c r="J484" s="13"/>
      <c r="K484" s="6"/>
      <c r="N484" s="11"/>
    </row>
    <row r="485" spans="10:14" ht="15.75" customHeight="1" x14ac:dyDescent="0.2">
      <c r="J485" s="13"/>
      <c r="K485" s="6"/>
      <c r="N485" s="11"/>
    </row>
    <row r="486" spans="10:14" ht="15.75" customHeight="1" x14ac:dyDescent="0.2">
      <c r="J486" s="13"/>
      <c r="K486" s="6"/>
      <c r="N486" s="11"/>
    </row>
    <row r="487" spans="10:14" ht="15.75" customHeight="1" x14ac:dyDescent="0.2">
      <c r="J487" s="13"/>
      <c r="K487" s="6"/>
      <c r="N487" s="11"/>
    </row>
    <row r="488" spans="10:14" ht="15.75" customHeight="1" x14ac:dyDescent="0.2">
      <c r="J488" s="13"/>
      <c r="K488" s="6"/>
      <c r="N488" s="11"/>
    </row>
    <row r="489" spans="10:14" ht="15.75" customHeight="1" x14ac:dyDescent="0.2">
      <c r="J489" s="13"/>
      <c r="K489" s="6"/>
      <c r="N489" s="11"/>
    </row>
    <row r="490" spans="10:14" ht="15.75" customHeight="1" x14ac:dyDescent="0.2">
      <c r="J490" s="13"/>
      <c r="K490" s="6"/>
      <c r="N490" s="11"/>
    </row>
    <row r="491" spans="10:14" ht="15.75" customHeight="1" x14ac:dyDescent="0.2">
      <c r="J491" s="13"/>
      <c r="K491" s="6"/>
      <c r="N491" s="11"/>
    </row>
    <row r="492" spans="10:14" ht="15.75" customHeight="1" x14ac:dyDescent="0.2">
      <c r="J492" s="13"/>
      <c r="K492" s="6"/>
      <c r="N492" s="11"/>
    </row>
    <row r="493" spans="10:14" ht="15.75" customHeight="1" x14ac:dyDescent="0.2">
      <c r="J493" s="13"/>
      <c r="K493" s="6"/>
      <c r="N493" s="11"/>
    </row>
    <row r="494" spans="10:14" ht="15.75" customHeight="1" x14ac:dyDescent="0.2">
      <c r="J494" s="13"/>
      <c r="K494" s="6"/>
      <c r="N494" s="11"/>
    </row>
    <row r="495" spans="10:14" ht="15.75" customHeight="1" x14ac:dyDescent="0.2">
      <c r="J495" s="13"/>
      <c r="K495" s="6"/>
      <c r="N495" s="11"/>
    </row>
    <row r="496" spans="10:14" ht="15.75" customHeight="1" x14ac:dyDescent="0.2">
      <c r="J496" s="13"/>
      <c r="K496" s="6"/>
      <c r="N496" s="11"/>
    </row>
    <row r="497" spans="10:14" ht="15.75" customHeight="1" x14ac:dyDescent="0.2">
      <c r="J497" s="13"/>
      <c r="K497" s="6"/>
      <c r="N497" s="11"/>
    </row>
    <row r="498" spans="10:14" ht="15.75" customHeight="1" x14ac:dyDescent="0.2">
      <c r="J498" s="13"/>
      <c r="K498" s="6"/>
      <c r="N498" s="11"/>
    </row>
    <row r="499" spans="10:14" ht="15.75" customHeight="1" x14ac:dyDescent="0.2">
      <c r="J499" s="13"/>
      <c r="K499" s="6"/>
      <c r="N499" s="11"/>
    </row>
    <row r="500" spans="10:14" ht="15.75" customHeight="1" x14ac:dyDescent="0.2">
      <c r="J500" s="13"/>
      <c r="K500" s="6"/>
      <c r="N500" s="11"/>
    </row>
    <row r="501" spans="10:14" ht="15.75" customHeight="1" x14ac:dyDescent="0.2">
      <c r="J501" s="13"/>
      <c r="K501" s="6"/>
      <c r="N501" s="11"/>
    </row>
    <row r="502" spans="10:14" ht="15.75" customHeight="1" x14ac:dyDescent="0.2">
      <c r="J502" s="13"/>
      <c r="K502" s="6"/>
      <c r="N502" s="11"/>
    </row>
    <row r="503" spans="10:14" ht="15.75" customHeight="1" x14ac:dyDescent="0.2">
      <c r="J503" s="13"/>
      <c r="K503" s="6"/>
      <c r="N503" s="11"/>
    </row>
    <row r="504" spans="10:14" ht="15.75" customHeight="1" x14ac:dyDescent="0.2">
      <c r="J504" s="13"/>
      <c r="K504" s="6"/>
      <c r="N504" s="11"/>
    </row>
    <row r="505" spans="10:14" ht="15.75" customHeight="1" x14ac:dyDescent="0.2">
      <c r="J505" s="13"/>
      <c r="K505" s="6"/>
      <c r="N505" s="11"/>
    </row>
    <row r="506" spans="10:14" ht="15.75" customHeight="1" x14ac:dyDescent="0.2">
      <c r="J506" s="13"/>
      <c r="K506" s="6"/>
      <c r="N506" s="11"/>
    </row>
    <row r="507" spans="10:14" ht="15.75" customHeight="1" x14ac:dyDescent="0.2">
      <c r="J507" s="13"/>
      <c r="K507" s="6"/>
      <c r="N507" s="11"/>
    </row>
    <row r="508" spans="10:14" ht="15.75" customHeight="1" x14ac:dyDescent="0.2">
      <c r="J508" s="13"/>
      <c r="K508" s="6"/>
      <c r="N508" s="11"/>
    </row>
    <row r="509" spans="10:14" ht="15.75" customHeight="1" x14ac:dyDescent="0.2">
      <c r="J509" s="13"/>
      <c r="K509" s="6"/>
      <c r="N509" s="11"/>
    </row>
    <row r="510" spans="10:14" ht="15.75" customHeight="1" x14ac:dyDescent="0.2">
      <c r="J510" s="13"/>
      <c r="K510" s="6"/>
      <c r="N510" s="11"/>
    </row>
    <row r="511" spans="10:14" ht="15.75" customHeight="1" x14ac:dyDescent="0.2">
      <c r="J511" s="13"/>
      <c r="K511" s="6"/>
      <c r="N511" s="11"/>
    </row>
    <row r="512" spans="10:14" ht="15.75" customHeight="1" x14ac:dyDescent="0.2">
      <c r="J512" s="13"/>
      <c r="K512" s="6"/>
      <c r="N512" s="11"/>
    </row>
    <row r="513" spans="10:14" ht="15.75" customHeight="1" x14ac:dyDescent="0.2">
      <c r="J513" s="13"/>
      <c r="K513" s="6"/>
      <c r="N513" s="11"/>
    </row>
    <row r="514" spans="10:14" ht="15.75" customHeight="1" x14ac:dyDescent="0.2">
      <c r="J514" s="13"/>
      <c r="K514" s="6"/>
      <c r="N514" s="11"/>
    </row>
    <row r="515" spans="10:14" ht="15.75" customHeight="1" x14ac:dyDescent="0.2">
      <c r="J515" s="13"/>
      <c r="K515" s="6"/>
      <c r="N515" s="11"/>
    </row>
    <row r="516" spans="10:14" ht="15.75" customHeight="1" x14ac:dyDescent="0.2">
      <c r="J516" s="13"/>
      <c r="K516" s="6"/>
      <c r="N516" s="11"/>
    </row>
    <row r="517" spans="10:14" ht="15.75" customHeight="1" x14ac:dyDescent="0.2">
      <c r="J517" s="13"/>
      <c r="K517" s="6"/>
      <c r="N517" s="11"/>
    </row>
    <row r="518" spans="10:14" ht="15.75" customHeight="1" x14ac:dyDescent="0.2">
      <c r="J518" s="13"/>
      <c r="K518" s="6"/>
      <c r="N518" s="11"/>
    </row>
    <row r="519" spans="10:14" ht="15.75" customHeight="1" x14ac:dyDescent="0.2">
      <c r="J519" s="13"/>
      <c r="K519" s="6"/>
      <c r="N519" s="11"/>
    </row>
    <row r="520" spans="10:14" ht="15.75" customHeight="1" x14ac:dyDescent="0.2">
      <c r="J520" s="13"/>
      <c r="K520" s="6"/>
      <c r="N520" s="11"/>
    </row>
    <row r="521" spans="10:14" ht="15.75" customHeight="1" x14ac:dyDescent="0.2">
      <c r="J521" s="13"/>
      <c r="K521" s="6"/>
      <c r="N521" s="11"/>
    </row>
    <row r="522" spans="10:14" ht="15.75" customHeight="1" x14ac:dyDescent="0.2">
      <c r="J522" s="13"/>
      <c r="K522" s="6"/>
      <c r="N522" s="11"/>
    </row>
    <row r="523" spans="10:14" ht="15.75" customHeight="1" x14ac:dyDescent="0.2">
      <c r="J523" s="13"/>
      <c r="K523" s="6"/>
      <c r="N523" s="11"/>
    </row>
    <row r="524" spans="10:14" ht="15.75" customHeight="1" x14ac:dyDescent="0.2">
      <c r="J524" s="13"/>
      <c r="K524" s="6"/>
      <c r="N524" s="11"/>
    </row>
    <row r="525" spans="10:14" ht="15.75" customHeight="1" x14ac:dyDescent="0.2">
      <c r="J525" s="13"/>
      <c r="K525" s="6"/>
      <c r="N525" s="11"/>
    </row>
    <row r="526" spans="10:14" ht="15.75" customHeight="1" x14ac:dyDescent="0.2">
      <c r="J526" s="13"/>
      <c r="K526" s="6"/>
      <c r="N526" s="11"/>
    </row>
    <row r="527" spans="10:14" ht="15.75" customHeight="1" x14ac:dyDescent="0.2">
      <c r="J527" s="13"/>
      <c r="K527" s="6"/>
      <c r="N527" s="11"/>
    </row>
    <row r="528" spans="10:14" ht="15.75" customHeight="1" x14ac:dyDescent="0.2">
      <c r="J528" s="13"/>
      <c r="K528" s="6"/>
      <c r="N528" s="11"/>
    </row>
    <row r="529" spans="10:14" ht="15.75" customHeight="1" x14ac:dyDescent="0.2">
      <c r="J529" s="13"/>
      <c r="K529" s="6"/>
      <c r="N529" s="11"/>
    </row>
    <row r="530" spans="10:14" ht="15.75" customHeight="1" x14ac:dyDescent="0.2">
      <c r="J530" s="13"/>
      <c r="K530" s="6"/>
      <c r="N530" s="11"/>
    </row>
    <row r="531" spans="10:14" ht="15.75" customHeight="1" x14ac:dyDescent="0.2">
      <c r="J531" s="13"/>
      <c r="K531" s="6"/>
      <c r="N531" s="11"/>
    </row>
    <row r="532" spans="10:14" ht="15.75" customHeight="1" x14ac:dyDescent="0.2">
      <c r="J532" s="13"/>
      <c r="K532" s="6"/>
      <c r="N532" s="11"/>
    </row>
    <row r="533" spans="10:14" ht="15.75" customHeight="1" x14ac:dyDescent="0.2">
      <c r="J533" s="13"/>
      <c r="K533" s="6"/>
      <c r="N533" s="11"/>
    </row>
    <row r="534" spans="10:14" ht="15.75" customHeight="1" x14ac:dyDescent="0.2">
      <c r="J534" s="13"/>
      <c r="K534" s="6"/>
      <c r="N534" s="11"/>
    </row>
    <row r="535" spans="10:14" ht="15.75" customHeight="1" x14ac:dyDescent="0.2">
      <c r="J535" s="13"/>
      <c r="K535" s="6"/>
      <c r="N535" s="11"/>
    </row>
    <row r="536" spans="10:14" ht="15.75" customHeight="1" x14ac:dyDescent="0.2">
      <c r="J536" s="13"/>
      <c r="K536" s="6"/>
      <c r="N536" s="11"/>
    </row>
    <row r="537" spans="10:14" ht="15.75" customHeight="1" x14ac:dyDescent="0.2">
      <c r="J537" s="13"/>
      <c r="K537" s="6"/>
      <c r="N537" s="11"/>
    </row>
    <row r="538" spans="10:14" ht="15.75" customHeight="1" x14ac:dyDescent="0.2">
      <c r="J538" s="13"/>
      <c r="K538" s="6"/>
      <c r="N538" s="11"/>
    </row>
    <row r="539" spans="10:14" ht="15.75" customHeight="1" x14ac:dyDescent="0.2">
      <c r="J539" s="13"/>
      <c r="K539" s="6"/>
      <c r="N539" s="11"/>
    </row>
    <row r="540" spans="10:14" ht="15.75" customHeight="1" x14ac:dyDescent="0.2">
      <c r="J540" s="13"/>
      <c r="K540" s="6"/>
      <c r="N540" s="11"/>
    </row>
    <row r="541" spans="10:14" ht="15.75" customHeight="1" x14ac:dyDescent="0.2">
      <c r="J541" s="13"/>
      <c r="K541" s="6"/>
      <c r="N541" s="11"/>
    </row>
    <row r="542" spans="10:14" ht="15.75" customHeight="1" x14ac:dyDescent="0.2">
      <c r="J542" s="13"/>
      <c r="K542" s="6"/>
      <c r="N542" s="11"/>
    </row>
    <row r="543" spans="10:14" ht="15.75" customHeight="1" x14ac:dyDescent="0.2">
      <c r="J543" s="13"/>
      <c r="K543" s="6"/>
      <c r="N543" s="11"/>
    </row>
    <row r="544" spans="10:14" ht="15.75" customHeight="1" x14ac:dyDescent="0.2">
      <c r="J544" s="13"/>
      <c r="K544" s="6"/>
      <c r="N544" s="11"/>
    </row>
    <row r="545" spans="10:14" ht="15.75" customHeight="1" x14ac:dyDescent="0.2">
      <c r="J545" s="13"/>
      <c r="K545" s="6"/>
      <c r="N545" s="11"/>
    </row>
    <row r="546" spans="10:14" ht="15.75" customHeight="1" x14ac:dyDescent="0.2">
      <c r="J546" s="13"/>
      <c r="K546" s="6"/>
      <c r="N546" s="11"/>
    </row>
    <row r="547" spans="10:14" ht="15.75" customHeight="1" x14ac:dyDescent="0.2">
      <c r="J547" s="13"/>
      <c r="K547" s="6"/>
      <c r="N547" s="11"/>
    </row>
    <row r="548" spans="10:14" ht="15.75" customHeight="1" x14ac:dyDescent="0.2">
      <c r="J548" s="13"/>
      <c r="K548" s="6"/>
      <c r="N548" s="11"/>
    </row>
    <row r="549" spans="10:14" ht="15.75" customHeight="1" x14ac:dyDescent="0.2">
      <c r="J549" s="13"/>
      <c r="K549" s="6"/>
      <c r="N549" s="11"/>
    </row>
    <row r="550" spans="10:14" ht="15.75" customHeight="1" x14ac:dyDescent="0.2">
      <c r="J550" s="13"/>
      <c r="K550" s="6"/>
      <c r="N550" s="11"/>
    </row>
    <row r="551" spans="10:14" ht="15.75" customHeight="1" x14ac:dyDescent="0.2">
      <c r="J551" s="13"/>
      <c r="K551" s="6"/>
      <c r="N551" s="11"/>
    </row>
    <row r="552" spans="10:14" ht="15.75" customHeight="1" x14ac:dyDescent="0.2">
      <c r="J552" s="13"/>
      <c r="K552" s="6"/>
      <c r="N552" s="11"/>
    </row>
    <row r="553" spans="10:14" ht="15.75" customHeight="1" x14ac:dyDescent="0.2">
      <c r="J553" s="13"/>
      <c r="K553" s="6"/>
      <c r="N553" s="11"/>
    </row>
    <row r="554" spans="10:14" ht="15.75" customHeight="1" x14ac:dyDescent="0.2">
      <c r="J554" s="13"/>
      <c r="K554" s="6"/>
      <c r="N554" s="11"/>
    </row>
    <row r="555" spans="10:14" ht="15.75" customHeight="1" x14ac:dyDescent="0.2">
      <c r="J555" s="13"/>
      <c r="K555" s="6"/>
      <c r="N555" s="11"/>
    </row>
    <row r="556" spans="10:14" ht="15.75" customHeight="1" x14ac:dyDescent="0.2">
      <c r="J556" s="13"/>
      <c r="K556" s="6"/>
      <c r="N556" s="11"/>
    </row>
    <row r="557" spans="10:14" ht="15.75" customHeight="1" x14ac:dyDescent="0.2">
      <c r="J557" s="13"/>
      <c r="K557" s="6"/>
      <c r="N557" s="11"/>
    </row>
    <row r="558" spans="10:14" ht="15.75" customHeight="1" x14ac:dyDescent="0.2">
      <c r="J558" s="13"/>
      <c r="K558" s="6"/>
      <c r="N558" s="11"/>
    </row>
    <row r="559" spans="10:14" ht="15.75" customHeight="1" x14ac:dyDescent="0.2">
      <c r="J559" s="13"/>
      <c r="K559" s="6"/>
      <c r="N559" s="11"/>
    </row>
    <row r="560" spans="10:14" ht="15.75" customHeight="1" x14ac:dyDescent="0.2">
      <c r="J560" s="13"/>
      <c r="K560" s="6"/>
      <c r="N560" s="11"/>
    </row>
    <row r="561" spans="10:14" ht="15.75" customHeight="1" x14ac:dyDescent="0.2">
      <c r="J561" s="13"/>
      <c r="K561" s="6"/>
      <c r="N561" s="11"/>
    </row>
    <row r="562" spans="10:14" ht="15.75" customHeight="1" x14ac:dyDescent="0.2">
      <c r="J562" s="13"/>
      <c r="K562" s="6"/>
      <c r="N562" s="11"/>
    </row>
    <row r="563" spans="10:14" ht="15.75" customHeight="1" x14ac:dyDescent="0.2">
      <c r="J563" s="13"/>
      <c r="K563" s="6"/>
      <c r="N563" s="11"/>
    </row>
    <row r="564" spans="10:14" ht="15.75" customHeight="1" x14ac:dyDescent="0.2">
      <c r="J564" s="13"/>
      <c r="K564" s="6"/>
      <c r="N564" s="11"/>
    </row>
    <row r="565" spans="10:14" ht="15.75" customHeight="1" x14ac:dyDescent="0.2">
      <c r="J565" s="13"/>
      <c r="K565" s="6"/>
      <c r="N565" s="11"/>
    </row>
    <row r="566" spans="10:14" ht="15.75" customHeight="1" x14ac:dyDescent="0.2">
      <c r="J566" s="13"/>
      <c r="K566" s="6"/>
      <c r="N566" s="11"/>
    </row>
    <row r="567" spans="10:14" ht="15.75" customHeight="1" x14ac:dyDescent="0.2">
      <c r="J567" s="13"/>
      <c r="K567" s="6"/>
      <c r="N567" s="11"/>
    </row>
    <row r="568" spans="10:14" ht="15.75" customHeight="1" x14ac:dyDescent="0.2">
      <c r="J568" s="13"/>
      <c r="K568" s="6"/>
      <c r="N568" s="11"/>
    </row>
    <row r="569" spans="10:14" ht="15.75" customHeight="1" x14ac:dyDescent="0.2">
      <c r="J569" s="13"/>
      <c r="K569" s="6"/>
      <c r="N569" s="11"/>
    </row>
    <row r="570" spans="10:14" ht="15.75" customHeight="1" x14ac:dyDescent="0.2">
      <c r="J570" s="13"/>
      <c r="K570" s="6"/>
      <c r="N570" s="11"/>
    </row>
    <row r="571" spans="10:14" ht="15.75" customHeight="1" x14ac:dyDescent="0.2">
      <c r="J571" s="13"/>
      <c r="K571" s="6"/>
      <c r="N571" s="11"/>
    </row>
    <row r="572" spans="10:14" ht="15.75" customHeight="1" x14ac:dyDescent="0.2">
      <c r="J572" s="13"/>
      <c r="K572" s="6"/>
      <c r="N572" s="11"/>
    </row>
    <row r="573" spans="10:14" ht="15.75" customHeight="1" x14ac:dyDescent="0.2">
      <c r="J573" s="13"/>
      <c r="K573" s="6"/>
      <c r="N573" s="11"/>
    </row>
    <row r="574" spans="10:14" ht="15.75" customHeight="1" x14ac:dyDescent="0.2">
      <c r="J574" s="13"/>
      <c r="K574" s="6"/>
      <c r="N574" s="11"/>
    </row>
    <row r="575" spans="10:14" ht="15.75" customHeight="1" x14ac:dyDescent="0.2">
      <c r="J575" s="13"/>
      <c r="K575" s="6"/>
      <c r="N575" s="11"/>
    </row>
    <row r="576" spans="10:14" ht="15.75" customHeight="1" x14ac:dyDescent="0.2">
      <c r="J576" s="13"/>
      <c r="K576" s="6"/>
      <c r="N576" s="11"/>
    </row>
    <row r="577" spans="10:14" ht="15.75" customHeight="1" x14ac:dyDescent="0.2">
      <c r="J577" s="13"/>
      <c r="K577" s="6"/>
      <c r="N577" s="11"/>
    </row>
    <row r="578" spans="10:14" ht="15.75" customHeight="1" x14ac:dyDescent="0.2">
      <c r="J578" s="13"/>
      <c r="K578" s="6"/>
      <c r="N578" s="11"/>
    </row>
    <row r="579" spans="10:14" ht="15.75" customHeight="1" x14ac:dyDescent="0.2">
      <c r="J579" s="13"/>
      <c r="K579" s="6"/>
      <c r="N579" s="11"/>
    </row>
    <row r="580" spans="10:14" ht="15.75" customHeight="1" x14ac:dyDescent="0.2">
      <c r="J580" s="13"/>
      <c r="K580" s="6"/>
      <c r="N580" s="11"/>
    </row>
    <row r="581" spans="10:14" ht="15.75" customHeight="1" x14ac:dyDescent="0.2">
      <c r="J581" s="13"/>
      <c r="K581" s="6"/>
      <c r="N581" s="11"/>
    </row>
    <row r="582" spans="10:14" ht="15.75" customHeight="1" x14ac:dyDescent="0.2">
      <c r="J582" s="13"/>
      <c r="K582" s="6"/>
      <c r="N582" s="11"/>
    </row>
    <row r="583" spans="10:14" ht="15.75" customHeight="1" x14ac:dyDescent="0.2">
      <c r="J583" s="13"/>
      <c r="K583" s="6"/>
      <c r="N583" s="11"/>
    </row>
    <row r="584" spans="10:14" ht="15.75" customHeight="1" x14ac:dyDescent="0.2">
      <c r="J584" s="13"/>
      <c r="K584" s="6"/>
      <c r="N584" s="11"/>
    </row>
    <row r="585" spans="10:14" ht="15.75" customHeight="1" x14ac:dyDescent="0.2">
      <c r="J585" s="13"/>
      <c r="K585" s="6"/>
      <c r="N585" s="11"/>
    </row>
    <row r="586" spans="10:14" ht="15.75" customHeight="1" x14ac:dyDescent="0.2">
      <c r="J586" s="13"/>
      <c r="K586" s="6"/>
      <c r="N586" s="11"/>
    </row>
    <row r="587" spans="10:14" ht="15.75" customHeight="1" x14ac:dyDescent="0.2">
      <c r="J587" s="13"/>
      <c r="K587" s="6"/>
      <c r="N587" s="11"/>
    </row>
    <row r="588" spans="10:14" ht="15.75" customHeight="1" x14ac:dyDescent="0.2">
      <c r="J588" s="13"/>
      <c r="K588" s="6"/>
      <c r="N588" s="11"/>
    </row>
    <row r="589" spans="10:14" ht="15.75" customHeight="1" x14ac:dyDescent="0.2">
      <c r="J589" s="13"/>
      <c r="K589" s="6"/>
      <c r="N589" s="11"/>
    </row>
    <row r="590" spans="10:14" ht="15.75" customHeight="1" x14ac:dyDescent="0.2">
      <c r="J590" s="13"/>
      <c r="K590" s="6"/>
      <c r="N590" s="11"/>
    </row>
    <row r="591" spans="10:14" ht="15.75" customHeight="1" x14ac:dyDescent="0.2">
      <c r="J591" s="13"/>
      <c r="K591" s="6"/>
      <c r="N591" s="11"/>
    </row>
    <row r="592" spans="10:14" ht="15.75" customHeight="1" x14ac:dyDescent="0.2">
      <c r="J592" s="13"/>
      <c r="K592" s="6"/>
      <c r="N592" s="11"/>
    </row>
    <row r="593" spans="10:14" ht="15.75" customHeight="1" x14ac:dyDescent="0.2">
      <c r="J593" s="13"/>
      <c r="K593" s="6"/>
      <c r="N593" s="11"/>
    </row>
    <row r="594" spans="10:14" ht="15.75" customHeight="1" x14ac:dyDescent="0.2">
      <c r="J594" s="13"/>
      <c r="K594" s="6"/>
      <c r="N594" s="11"/>
    </row>
    <row r="595" spans="10:14" ht="15.75" customHeight="1" x14ac:dyDescent="0.2">
      <c r="J595" s="13"/>
      <c r="K595" s="6"/>
      <c r="N595" s="11"/>
    </row>
    <row r="596" spans="10:14" ht="15.75" customHeight="1" x14ac:dyDescent="0.2">
      <c r="J596" s="13"/>
      <c r="K596" s="6"/>
      <c r="N596" s="11"/>
    </row>
    <row r="597" spans="10:14" ht="15.75" customHeight="1" x14ac:dyDescent="0.2">
      <c r="J597" s="13"/>
      <c r="K597" s="6"/>
      <c r="N597" s="11"/>
    </row>
    <row r="598" spans="10:14" ht="15.75" customHeight="1" x14ac:dyDescent="0.2">
      <c r="J598" s="13"/>
      <c r="K598" s="6"/>
      <c r="N598" s="11"/>
    </row>
    <row r="599" spans="10:14" ht="15.75" customHeight="1" x14ac:dyDescent="0.2">
      <c r="J599" s="13"/>
      <c r="K599" s="6"/>
      <c r="N599" s="11"/>
    </row>
    <row r="600" spans="10:14" ht="15.75" customHeight="1" x14ac:dyDescent="0.2">
      <c r="J600" s="13"/>
      <c r="K600" s="6"/>
      <c r="N600" s="11"/>
    </row>
    <row r="601" spans="10:14" ht="15.75" customHeight="1" x14ac:dyDescent="0.2">
      <c r="J601" s="13"/>
      <c r="K601" s="6"/>
      <c r="N601" s="11"/>
    </row>
    <row r="602" spans="10:14" ht="15.75" customHeight="1" x14ac:dyDescent="0.2">
      <c r="J602" s="13"/>
      <c r="K602" s="6"/>
      <c r="N602" s="11"/>
    </row>
    <row r="603" spans="10:14" ht="15.75" customHeight="1" x14ac:dyDescent="0.2">
      <c r="J603" s="13"/>
      <c r="K603" s="6"/>
      <c r="N603" s="11"/>
    </row>
    <row r="604" spans="10:14" ht="15.75" customHeight="1" x14ac:dyDescent="0.2">
      <c r="J604" s="13"/>
      <c r="K604" s="6"/>
      <c r="N604" s="11"/>
    </row>
    <row r="605" spans="10:14" ht="15.75" customHeight="1" x14ac:dyDescent="0.2">
      <c r="J605" s="13"/>
      <c r="K605" s="6"/>
      <c r="N605" s="11"/>
    </row>
    <row r="606" spans="10:14" ht="15.75" customHeight="1" x14ac:dyDescent="0.2">
      <c r="J606" s="13"/>
      <c r="K606" s="6"/>
      <c r="N606" s="11"/>
    </row>
    <row r="607" spans="10:14" ht="15.75" customHeight="1" x14ac:dyDescent="0.2">
      <c r="J607" s="13"/>
      <c r="K607" s="6"/>
      <c r="N607" s="11"/>
    </row>
    <row r="608" spans="10:14" ht="15.75" customHeight="1" x14ac:dyDescent="0.2">
      <c r="J608" s="13"/>
      <c r="K608" s="6"/>
      <c r="N608" s="11"/>
    </row>
    <row r="609" spans="10:14" ht="15.75" customHeight="1" x14ac:dyDescent="0.2">
      <c r="J609" s="13"/>
      <c r="K609" s="6"/>
      <c r="N609" s="11"/>
    </row>
    <row r="610" spans="10:14" ht="15.75" customHeight="1" x14ac:dyDescent="0.2">
      <c r="J610" s="13"/>
      <c r="K610" s="6"/>
      <c r="N610" s="11"/>
    </row>
    <row r="611" spans="10:14" ht="15.75" customHeight="1" x14ac:dyDescent="0.2">
      <c r="J611" s="13"/>
      <c r="K611" s="6"/>
      <c r="N611" s="11"/>
    </row>
    <row r="612" spans="10:14" ht="15.75" customHeight="1" x14ac:dyDescent="0.2">
      <c r="J612" s="13"/>
      <c r="K612" s="6"/>
      <c r="N612" s="11"/>
    </row>
    <row r="613" spans="10:14" ht="15.75" customHeight="1" x14ac:dyDescent="0.2">
      <c r="J613" s="13"/>
      <c r="K613" s="6"/>
      <c r="N613" s="11"/>
    </row>
    <row r="614" spans="10:14" ht="15.75" customHeight="1" x14ac:dyDescent="0.2">
      <c r="J614" s="13"/>
      <c r="K614" s="6"/>
      <c r="N614" s="11"/>
    </row>
    <row r="615" spans="10:14" ht="15.75" customHeight="1" x14ac:dyDescent="0.2">
      <c r="J615" s="13"/>
      <c r="K615" s="6"/>
      <c r="N615" s="11"/>
    </row>
    <row r="616" spans="10:14" ht="15.75" customHeight="1" x14ac:dyDescent="0.2">
      <c r="J616" s="13"/>
      <c r="K616" s="6"/>
      <c r="N616" s="11"/>
    </row>
    <row r="617" spans="10:14" ht="15.75" customHeight="1" x14ac:dyDescent="0.2">
      <c r="J617" s="13"/>
      <c r="K617" s="6"/>
      <c r="N617" s="11"/>
    </row>
    <row r="618" spans="10:14" ht="15.75" customHeight="1" x14ac:dyDescent="0.2">
      <c r="J618" s="13"/>
      <c r="K618" s="6"/>
      <c r="N618" s="11"/>
    </row>
    <row r="619" spans="10:14" ht="15.75" customHeight="1" x14ac:dyDescent="0.2">
      <c r="J619" s="13"/>
      <c r="K619" s="6"/>
      <c r="N619" s="11"/>
    </row>
    <row r="620" spans="10:14" ht="15.75" customHeight="1" x14ac:dyDescent="0.2">
      <c r="J620" s="13"/>
      <c r="K620" s="6"/>
      <c r="N620" s="11"/>
    </row>
    <row r="621" spans="10:14" ht="15.75" customHeight="1" x14ac:dyDescent="0.2">
      <c r="J621" s="13"/>
      <c r="K621" s="6"/>
      <c r="N621" s="11"/>
    </row>
    <row r="622" spans="10:14" ht="15.75" customHeight="1" x14ac:dyDescent="0.2">
      <c r="J622" s="13"/>
      <c r="K622" s="6"/>
      <c r="N622" s="11"/>
    </row>
    <row r="623" spans="10:14" ht="15.75" customHeight="1" x14ac:dyDescent="0.2">
      <c r="J623" s="13"/>
      <c r="K623" s="6"/>
      <c r="N623" s="11"/>
    </row>
    <row r="624" spans="10:14" ht="15.75" customHeight="1" x14ac:dyDescent="0.2">
      <c r="J624" s="13"/>
      <c r="K624" s="6"/>
      <c r="N624" s="11"/>
    </row>
    <row r="625" spans="10:14" ht="15.75" customHeight="1" x14ac:dyDescent="0.2">
      <c r="J625" s="13"/>
      <c r="K625" s="6"/>
      <c r="N625" s="11"/>
    </row>
    <row r="626" spans="10:14" ht="15.75" customHeight="1" x14ac:dyDescent="0.2">
      <c r="J626" s="13"/>
      <c r="K626" s="6"/>
      <c r="N626" s="11"/>
    </row>
    <row r="627" spans="10:14" ht="15.75" customHeight="1" x14ac:dyDescent="0.2">
      <c r="J627" s="13"/>
      <c r="K627" s="6"/>
      <c r="N627" s="11"/>
    </row>
    <row r="628" spans="10:14" ht="15.75" customHeight="1" x14ac:dyDescent="0.2">
      <c r="J628" s="13"/>
      <c r="K628" s="6"/>
      <c r="N628" s="11"/>
    </row>
    <row r="629" spans="10:14" ht="15.75" customHeight="1" x14ac:dyDescent="0.2">
      <c r="J629" s="13"/>
      <c r="K629" s="6"/>
      <c r="N629" s="11"/>
    </row>
    <row r="630" spans="10:14" ht="15.75" customHeight="1" x14ac:dyDescent="0.2">
      <c r="J630" s="13"/>
      <c r="K630" s="6"/>
      <c r="N630" s="11"/>
    </row>
    <row r="631" spans="10:14" ht="15.75" customHeight="1" x14ac:dyDescent="0.2">
      <c r="J631" s="13"/>
      <c r="K631" s="6"/>
      <c r="N631" s="11"/>
    </row>
    <row r="632" spans="10:14" ht="15.75" customHeight="1" x14ac:dyDescent="0.2">
      <c r="J632" s="13"/>
      <c r="K632" s="6"/>
      <c r="N632" s="11"/>
    </row>
    <row r="633" spans="10:14" ht="15.75" customHeight="1" x14ac:dyDescent="0.2">
      <c r="J633" s="13"/>
      <c r="K633" s="6"/>
      <c r="N633" s="11"/>
    </row>
    <row r="634" spans="10:14" ht="15.75" customHeight="1" x14ac:dyDescent="0.2">
      <c r="J634" s="13"/>
      <c r="K634" s="6"/>
      <c r="N634" s="11"/>
    </row>
    <row r="635" spans="10:14" ht="15.75" customHeight="1" x14ac:dyDescent="0.2">
      <c r="J635" s="13"/>
      <c r="K635" s="6"/>
      <c r="N635" s="11"/>
    </row>
    <row r="636" spans="10:14" ht="15.75" customHeight="1" x14ac:dyDescent="0.2">
      <c r="J636" s="13"/>
      <c r="K636" s="6"/>
      <c r="N636" s="11"/>
    </row>
    <row r="637" spans="10:14" ht="15.75" customHeight="1" x14ac:dyDescent="0.2">
      <c r="J637" s="13"/>
      <c r="K637" s="6"/>
      <c r="N637" s="11"/>
    </row>
    <row r="638" spans="10:14" ht="15.75" customHeight="1" x14ac:dyDescent="0.2">
      <c r="J638" s="13"/>
      <c r="K638" s="6"/>
      <c r="N638" s="11"/>
    </row>
    <row r="639" spans="10:14" ht="15.75" customHeight="1" x14ac:dyDescent="0.2">
      <c r="J639" s="13"/>
      <c r="K639" s="6"/>
      <c r="N639" s="11"/>
    </row>
    <row r="640" spans="10:14" ht="15.75" customHeight="1" x14ac:dyDescent="0.2">
      <c r="J640" s="13"/>
      <c r="K640" s="6"/>
      <c r="N640" s="11"/>
    </row>
    <row r="641" spans="10:14" ht="15.75" customHeight="1" x14ac:dyDescent="0.2">
      <c r="J641" s="13"/>
      <c r="K641" s="6"/>
      <c r="N641" s="11"/>
    </row>
    <row r="642" spans="10:14" ht="15.75" customHeight="1" x14ac:dyDescent="0.2">
      <c r="J642" s="13"/>
      <c r="K642" s="6"/>
      <c r="N642" s="11"/>
    </row>
    <row r="643" spans="10:14" ht="15.75" customHeight="1" x14ac:dyDescent="0.2">
      <c r="J643" s="13"/>
      <c r="K643" s="6"/>
      <c r="N643" s="11"/>
    </row>
    <row r="644" spans="10:14" ht="15.75" customHeight="1" x14ac:dyDescent="0.2">
      <c r="J644" s="13"/>
      <c r="K644" s="6"/>
      <c r="N644" s="11"/>
    </row>
    <row r="645" spans="10:14" ht="15.75" customHeight="1" x14ac:dyDescent="0.2">
      <c r="J645" s="13"/>
      <c r="K645" s="6"/>
      <c r="N645" s="11"/>
    </row>
    <row r="646" spans="10:14" ht="15.75" customHeight="1" x14ac:dyDescent="0.2">
      <c r="J646" s="13"/>
      <c r="K646" s="6"/>
      <c r="N646" s="11"/>
    </row>
    <row r="647" spans="10:14" ht="15.75" customHeight="1" x14ac:dyDescent="0.2">
      <c r="J647" s="13"/>
      <c r="K647" s="6"/>
      <c r="N647" s="11"/>
    </row>
    <row r="648" spans="10:14" ht="15.75" customHeight="1" x14ac:dyDescent="0.2">
      <c r="J648" s="13"/>
      <c r="K648" s="6"/>
      <c r="N648" s="11"/>
    </row>
    <row r="649" spans="10:14" ht="15.75" customHeight="1" x14ac:dyDescent="0.2">
      <c r="J649" s="13"/>
      <c r="K649" s="6"/>
      <c r="N649" s="11"/>
    </row>
    <row r="650" spans="10:14" ht="15.75" customHeight="1" x14ac:dyDescent="0.2">
      <c r="J650" s="13"/>
      <c r="K650" s="6"/>
      <c r="N650" s="11"/>
    </row>
    <row r="651" spans="10:14" ht="15.75" customHeight="1" x14ac:dyDescent="0.2">
      <c r="J651" s="13"/>
      <c r="K651" s="6"/>
      <c r="N651" s="11"/>
    </row>
    <row r="652" spans="10:14" ht="15.75" customHeight="1" x14ac:dyDescent="0.2">
      <c r="J652" s="13"/>
      <c r="K652" s="6"/>
      <c r="N652" s="11"/>
    </row>
    <row r="653" spans="10:14" ht="15.75" customHeight="1" x14ac:dyDescent="0.2">
      <c r="J653" s="13"/>
      <c r="K653" s="6"/>
      <c r="N653" s="11"/>
    </row>
    <row r="654" spans="10:14" ht="15.75" customHeight="1" x14ac:dyDescent="0.2">
      <c r="J654" s="13"/>
      <c r="K654" s="6"/>
      <c r="N654" s="11"/>
    </row>
    <row r="655" spans="10:14" ht="15.75" customHeight="1" x14ac:dyDescent="0.2">
      <c r="J655" s="13"/>
      <c r="K655" s="6"/>
      <c r="N655" s="11"/>
    </row>
    <row r="656" spans="10:14" ht="15.75" customHeight="1" x14ac:dyDescent="0.2">
      <c r="J656" s="13"/>
      <c r="K656" s="6"/>
      <c r="N656" s="11"/>
    </row>
    <row r="657" spans="10:14" ht="15.75" customHeight="1" x14ac:dyDescent="0.2">
      <c r="J657" s="13"/>
      <c r="K657" s="6"/>
      <c r="N657" s="11"/>
    </row>
    <row r="658" spans="10:14" ht="15.75" customHeight="1" x14ac:dyDescent="0.2">
      <c r="J658" s="13"/>
      <c r="K658" s="6"/>
      <c r="N658" s="11"/>
    </row>
    <row r="659" spans="10:14" ht="15.75" customHeight="1" x14ac:dyDescent="0.2">
      <c r="J659" s="13"/>
      <c r="K659" s="6"/>
      <c r="N659" s="11"/>
    </row>
    <row r="660" spans="10:14" ht="15.75" customHeight="1" x14ac:dyDescent="0.2">
      <c r="J660" s="13"/>
      <c r="K660" s="6"/>
      <c r="N660" s="11"/>
    </row>
    <row r="661" spans="10:14" ht="15.75" customHeight="1" x14ac:dyDescent="0.2">
      <c r="J661" s="13"/>
      <c r="K661" s="6"/>
      <c r="N661" s="11"/>
    </row>
    <row r="662" spans="10:14" ht="15.75" customHeight="1" x14ac:dyDescent="0.2">
      <c r="J662" s="13"/>
      <c r="K662" s="6"/>
      <c r="N662" s="11"/>
    </row>
    <row r="663" spans="10:14" ht="15.75" customHeight="1" x14ac:dyDescent="0.2">
      <c r="J663" s="13"/>
      <c r="K663" s="6"/>
      <c r="N663" s="11"/>
    </row>
    <row r="664" spans="10:14" ht="15.75" customHeight="1" x14ac:dyDescent="0.2">
      <c r="J664" s="13"/>
      <c r="K664" s="6"/>
      <c r="N664" s="11"/>
    </row>
    <row r="665" spans="10:14" ht="15.75" customHeight="1" x14ac:dyDescent="0.2">
      <c r="J665" s="13"/>
      <c r="K665" s="6"/>
      <c r="N665" s="11"/>
    </row>
    <row r="666" spans="10:14" ht="15.75" customHeight="1" x14ac:dyDescent="0.2">
      <c r="J666" s="13"/>
      <c r="K666" s="6"/>
      <c r="N666" s="11"/>
    </row>
    <row r="667" spans="10:14" ht="15.75" customHeight="1" x14ac:dyDescent="0.2">
      <c r="J667" s="13"/>
      <c r="K667" s="6"/>
      <c r="N667" s="11"/>
    </row>
    <row r="668" spans="10:14" ht="15.75" customHeight="1" x14ac:dyDescent="0.2">
      <c r="J668" s="13"/>
      <c r="K668" s="6"/>
      <c r="N668" s="11"/>
    </row>
    <row r="669" spans="10:14" ht="15.75" customHeight="1" x14ac:dyDescent="0.2">
      <c r="J669" s="13"/>
      <c r="K669" s="6"/>
      <c r="N669" s="11"/>
    </row>
    <row r="670" spans="10:14" ht="15.75" customHeight="1" x14ac:dyDescent="0.2">
      <c r="J670" s="13"/>
      <c r="K670" s="6"/>
      <c r="N670" s="11"/>
    </row>
    <row r="671" spans="10:14" ht="15.75" customHeight="1" x14ac:dyDescent="0.2">
      <c r="J671" s="13"/>
      <c r="K671" s="6"/>
      <c r="N671" s="11"/>
    </row>
    <row r="672" spans="10:14" ht="15.75" customHeight="1" x14ac:dyDescent="0.2">
      <c r="J672" s="13"/>
      <c r="K672" s="6"/>
      <c r="N672" s="11"/>
    </row>
    <row r="673" spans="10:14" ht="15.75" customHeight="1" x14ac:dyDescent="0.2">
      <c r="J673" s="13"/>
      <c r="K673" s="6"/>
      <c r="N673" s="11"/>
    </row>
    <row r="674" spans="10:14" ht="15.75" customHeight="1" x14ac:dyDescent="0.2">
      <c r="J674" s="13"/>
      <c r="K674" s="6"/>
      <c r="N674" s="11"/>
    </row>
    <row r="675" spans="10:14" ht="15.75" customHeight="1" x14ac:dyDescent="0.2">
      <c r="J675" s="13"/>
      <c r="K675" s="6"/>
      <c r="N675" s="11"/>
    </row>
    <row r="676" spans="10:14" ht="15.75" customHeight="1" x14ac:dyDescent="0.2">
      <c r="J676" s="13"/>
      <c r="K676" s="6"/>
      <c r="N676" s="11"/>
    </row>
    <row r="677" spans="10:14" ht="15.75" customHeight="1" x14ac:dyDescent="0.2">
      <c r="J677" s="13"/>
      <c r="K677" s="6"/>
      <c r="N677" s="11"/>
    </row>
    <row r="678" spans="10:14" ht="15.75" customHeight="1" x14ac:dyDescent="0.2">
      <c r="J678" s="13"/>
      <c r="K678" s="6"/>
      <c r="N678" s="11"/>
    </row>
    <row r="679" spans="10:14" ht="15.75" customHeight="1" x14ac:dyDescent="0.2">
      <c r="J679" s="13"/>
      <c r="K679" s="6"/>
      <c r="N679" s="11"/>
    </row>
    <row r="680" spans="10:14" ht="15.75" customHeight="1" x14ac:dyDescent="0.2">
      <c r="J680" s="13"/>
      <c r="K680" s="6"/>
      <c r="N680" s="11"/>
    </row>
    <row r="681" spans="10:14" ht="15.75" customHeight="1" x14ac:dyDescent="0.2">
      <c r="J681" s="13"/>
      <c r="K681" s="6"/>
      <c r="N681" s="11"/>
    </row>
    <row r="682" spans="10:14" ht="15.75" customHeight="1" x14ac:dyDescent="0.2">
      <c r="J682" s="13"/>
      <c r="K682" s="6"/>
      <c r="N682" s="11"/>
    </row>
    <row r="683" spans="10:14" ht="15.75" customHeight="1" x14ac:dyDescent="0.2">
      <c r="J683" s="13"/>
      <c r="K683" s="6"/>
      <c r="N683" s="11"/>
    </row>
    <row r="684" spans="10:14" ht="15.75" customHeight="1" x14ac:dyDescent="0.2">
      <c r="J684" s="13"/>
      <c r="K684" s="6"/>
      <c r="N684" s="11"/>
    </row>
    <row r="685" spans="10:14" ht="15.75" customHeight="1" x14ac:dyDescent="0.2">
      <c r="J685" s="13"/>
      <c r="K685" s="6"/>
      <c r="N685" s="11"/>
    </row>
    <row r="686" spans="10:14" ht="15.75" customHeight="1" x14ac:dyDescent="0.2">
      <c r="J686" s="13"/>
      <c r="K686" s="6"/>
      <c r="N686" s="11"/>
    </row>
    <row r="687" spans="10:14" ht="15.75" customHeight="1" x14ac:dyDescent="0.2">
      <c r="J687" s="13"/>
      <c r="K687" s="6"/>
      <c r="N687" s="11"/>
    </row>
    <row r="688" spans="10:14" ht="15.75" customHeight="1" x14ac:dyDescent="0.2">
      <c r="J688" s="13"/>
      <c r="K688" s="6"/>
      <c r="N688" s="11"/>
    </row>
    <row r="689" spans="10:14" ht="15.75" customHeight="1" x14ac:dyDescent="0.2">
      <c r="J689" s="13"/>
      <c r="K689" s="6"/>
      <c r="N689" s="11"/>
    </row>
    <row r="690" spans="10:14" ht="15.75" customHeight="1" x14ac:dyDescent="0.2">
      <c r="J690" s="13"/>
      <c r="K690" s="6"/>
      <c r="N690" s="11"/>
    </row>
    <row r="691" spans="10:14" ht="15.75" customHeight="1" x14ac:dyDescent="0.2">
      <c r="J691" s="13"/>
      <c r="K691" s="6"/>
      <c r="N691" s="11"/>
    </row>
    <row r="692" spans="10:14" ht="15.75" customHeight="1" x14ac:dyDescent="0.2">
      <c r="J692" s="13"/>
      <c r="K692" s="6"/>
      <c r="N692" s="11"/>
    </row>
    <row r="693" spans="10:14" ht="15.75" customHeight="1" x14ac:dyDescent="0.2">
      <c r="J693" s="13"/>
      <c r="K693" s="6"/>
      <c r="N693" s="11"/>
    </row>
    <row r="694" spans="10:14" ht="15.75" customHeight="1" x14ac:dyDescent="0.2">
      <c r="J694" s="13"/>
      <c r="K694" s="6"/>
      <c r="N694" s="11"/>
    </row>
    <row r="695" spans="10:14" ht="15.75" customHeight="1" x14ac:dyDescent="0.2">
      <c r="J695" s="13"/>
      <c r="K695" s="6"/>
      <c r="N695" s="11"/>
    </row>
    <row r="696" spans="10:14" ht="15.75" customHeight="1" x14ac:dyDescent="0.2">
      <c r="J696" s="13"/>
      <c r="K696" s="6"/>
      <c r="N696" s="11"/>
    </row>
    <row r="697" spans="10:14" ht="15.75" customHeight="1" x14ac:dyDescent="0.2">
      <c r="J697" s="13"/>
      <c r="K697" s="6"/>
      <c r="N697" s="11"/>
    </row>
    <row r="698" spans="10:14" ht="15.75" customHeight="1" x14ac:dyDescent="0.2">
      <c r="J698" s="13"/>
      <c r="K698" s="6"/>
      <c r="N698" s="11"/>
    </row>
    <row r="699" spans="10:14" ht="15.75" customHeight="1" x14ac:dyDescent="0.2">
      <c r="J699" s="13"/>
      <c r="K699" s="6"/>
      <c r="N699" s="11"/>
    </row>
    <row r="700" spans="10:14" ht="15.75" customHeight="1" x14ac:dyDescent="0.2">
      <c r="J700" s="13"/>
      <c r="K700" s="6"/>
      <c r="N700" s="11"/>
    </row>
    <row r="701" spans="10:14" ht="15.75" customHeight="1" x14ac:dyDescent="0.2">
      <c r="J701" s="13"/>
      <c r="K701" s="6"/>
      <c r="N701" s="11"/>
    </row>
    <row r="702" spans="10:14" ht="15.75" customHeight="1" x14ac:dyDescent="0.2">
      <c r="J702" s="13"/>
      <c r="K702" s="6"/>
      <c r="N702" s="11"/>
    </row>
    <row r="703" spans="10:14" ht="15.75" customHeight="1" x14ac:dyDescent="0.2">
      <c r="J703" s="13"/>
      <c r="K703" s="6"/>
      <c r="N703" s="11"/>
    </row>
    <row r="704" spans="10:14" ht="15.75" customHeight="1" x14ac:dyDescent="0.2">
      <c r="J704" s="13"/>
      <c r="K704" s="6"/>
      <c r="N704" s="11"/>
    </row>
    <row r="705" spans="10:14" ht="15.75" customHeight="1" x14ac:dyDescent="0.2">
      <c r="J705" s="13"/>
      <c r="K705" s="6"/>
      <c r="N705" s="11"/>
    </row>
    <row r="706" spans="10:14" ht="15.75" customHeight="1" x14ac:dyDescent="0.2">
      <c r="J706" s="13"/>
      <c r="K706" s="6"/>
      <c r="N706" s="11"/>
    </row>
    <row r="707" spans="10:14" ht="15.75" customHeight="1" x14ac:dyDescent="0.2">
      <c r="J707" s="13"/>
      <c r="K707" s="6"/>
      <c r="N707" s="11"/>
    </row>
    <row r="708" spans="10:14" ht="15.75" customHeight="1" x14ac:dyDescent="0.2">
      <c r="J708" s="13"/>
      <c r="K708" s="6"/>
      <c r="N708" s="11"/>
    </row>
    <row r="709" spans="10:14" ht="15.75" customHeight="1" x14ac:dyDescent="0.2">
      <c r="J709" s="13"/>
      <c r="K709" s="6"/>
      <c r="N709" s="11"/>
    </row>
    <row r="710" spans="10:14" ht="15.75" customHeight="1" x14ac:dyDescent="0.2">
      <c r="J710" s="13"/>
      <c r="K710" s="6"/>
      <c r="N710" s="11"/>
    </row>
    <row r="711" spans="10:14" ht="15.75" customHeight="1" x14ac:dyDescent="0.2">
      <c r="J711" s="13"/>
      <c r="K711" s="6"/>
      <c r="N711" s="11"/>
    </row>
    <row r="712" spans="10:14" ht="15.75" customHeight="1" x14ac:dyDescent="0.2">
      <c r="J712" s="13"/>
      <c r="K712" s="6"/>
      <c r="N712" s="11"/>
    </row>
    <row r="713" spans="10:14" ht="15.75" customHeight="1" x14ac:dyDescent="0.2">
      <c r="J713" s="13"/>
      <c r="K713" s="6"/>
      <c r="N713" s="11"/>
    </row>
    <row r="714" spans="10:14" ht="15.75" customHeight="1" x14ac:dyDescent="0.2">
      <c r="J714" s="13"/>
      <c r="K714" s="6"/>
      <c r="N714" s="11"/>
    </row>
    <row r="715" spans="10:14" ht="15.75" customHeight="1" x14ac:dyDescent="0.2">
      <c r="J715" s="13"/>
      <c r="K715" s="6"/>
      <c r="N715" s="11"/>
    </row>
    <row r="716" spans="10:14" ht="15.75" customHeight="1" x14ac:dyDescent="0.2">
      <c r="J716" s="13"/>
      <c r="K716" s="6"/>
      <c r="N716" s="11"/>
    </row>
    <row r="717" spans="10:14" ht="15.75" customHeight="1" x14ac:dyDescent="0.2">
      <c r="J717" s="13"/>
      <c r="K717" s="6"/>
      <c r="N717" s="11"/>
    </row>
    <row r="718" spans="10:14" ht="15.75" customHeight="1" x14ac:dyDescent="0.2">
      <c r="J718" s="13"/>
      <c r="K718" s="6"/>
      <c r="N718" s="11"/>
    </row>
    <row r="719" spans="10:14" ht="15.75" customHeight="1" x14ac:dyDescent="0.2">
      <c r="J719" s="13"/>
      <c r="K719" s="6"/>
      <c r="N719" s="11"/>
    </row>
    <row r="720" spans="10:14" ht="15.75" customHeight="1" x14ac:dyDescent="0.2">
      <c r="J720" s="13"/>
      <c r="K720" s="6"/>
      <c r="N720" s="11"/>
    </row>
    <row r="721" spans="10:14" ht="15.75" customHeight="1" x14ac:dyDescent="0.2">
      <c r="J721" s="13"/>
      <c r="K721" s="6"/>
      <c r="N721" s="11"/>
    </row>
    <row r="722" spans="10:14" ht="15.75" customHeight="1" x14ac:dyDescent="0.2">
      <c r="J722" s="13"/>
      <c r="K722" s="6"/>
      <c r="N722" s="11"/>
    </row>
    <row r="723" spans="10:14" ht="15.75" customHeight="1" x14ac:dyDescent="0.2">
      <c r="J723" s="13"/>
      <c r="K723" s="6"/>
      <c r="N723" s="11"/>
    </row>
    <row r="724" spans="10:14" ht="15.75" customHeight="1" x14ac:dyDescent="0.2">
      <c r="J724" s="13"/>
      <c r="K724" s="6"/>
      <c r="N724" s="11"/>
    </row>
    <row r="725" spans="10:14" ht="15.75" customHeight="1" x14ac:dyDescent="0.2">
      <c r="J725" s="13"/>
      <c r="K725" s="6"/>
      <c r="N725" s="11"/>
    </row>
    <row r="726" spans="10:14" ht="15.75" customHeight="1" x14ac:dyDescent="0.2">
      <c r="J726" s="13"/>
      <c r="K726" s="6"/>
      <c r="N726" s="11"/>
    </row>
    <row r="727" spans="10:14" ht="15.75" customHeight="1" x14ac:dyDescent="0.2">
      <c r="J727" s="13"/>
      <c r="K727" s="6"/>
      <c r="N727" s="11"/>
    </row>
    <row r="728" spans="10:14" ht="15.75" customHeight="1" x14ac:dyDescent="0.2">
      <c r="J728" s="13"/>
      <c r="K728" s="6"/>
      <c r="N728" s="11"/>
    </row>
    <row r="729" spans="10:14" ht="15.75" customHeight="1" x14ac:dyDescent="0.2">
      <c r="J729" s="13"/>
      <c r="K729" s="6"/>
      <c r="N729" s="11"/>
    </row>
    <row r="730" spans="10:14" ht="15.75" customHeight="1" x14ac:dyDescent="0.2">
      <c r="J730" s="13"/>
      <c r="K730" s="6"/>
      <c r="N730" s="11"/>
    </row>
    <row r="731" spans="10:14" ht="15.75" customHeight="1" x14ac:dyDescent="0.2">
      <c r="J731" s="13"/>
      <c r="K731" s="6"/>
      <c r="N731" s="11"/>
    </row>
    <row r="732" spans="10:14" ht="15.75" customHeight="1" x14ac:dyDescent="0.2">
      <c r="J732" s="13"/>
      <c r="K732" s="6"/>
      <c r="N732" s="11"/>
    </row>
    <row r="733" spans="10:14" ht="15.75" customHeight="1" x14ac:dyDescent="0.2">
      <c r="J733" s="13"/>
      <c r="K733" s="6"/>
      <c r="N733" s="11"/>
    </row>
    <row r="734" spans="10:14" ht="15.75" customHeight="1" x14ac:dyDescent="0.2">
      <c r="J734" s="13"/>
      <c r="K734" s="6"/>
      <c r="N734" s="11"/>
    </row>
    <row r="735" spans="10:14" ht="15.75" customHeight="1" x14ac:dyDescent="0.2">
      <c r="J735" s="13"/>
      <c r="K735" s="6"/>
      <c r="N735" s="11"/>
    </row>
    <row r="736" spans="10:14" ht="15.75" customHeight="1" x14ac:dyDescent="0.2">
      <c r="J736" s="13"/>
      <c r="K736" s="6"/>
      <c r="N736" s="11"/>
    </row>
    <row r="737" spans="10:14" ht="15.75" customHeight="1" x14ac:dyDescent="0.2">
      <c r="J737" s="13"/>
      <c r="K737" s="6"/>
      <c r="N737" s="11"/>
    </row>
    <row r="738" spans="10:14" ht="15.75" customHeight="1" x14ac:dyDescent="0.2">
      <c r="J738" s="13"/>
      <c r="K738" s="6"/>
      <c r="N738" s="11"/>
    </row>
    <row r="739" spans="10:14" ht="15.75" customHeight="1" x14ac:dyDescent="0.2">
      <c r="J739" s="13"/>
      <c r="K739" s="6"/>
      <c r="N739" s="11"/>
    </row>
    <row r="740" spans="10:14" ht="15.75" customHeight="1" x14ac:dyDescent="0.2">
      <c r="J740" s="13"/>
      <c r="K740" s="6"/>
      <c r="N740" s="11"/>
    </row>
    <row r="741" spans="10:14" ht="15.75" customHeight="1" x14ac:dyDescent="0.2">
      <c r="J741" s="13"/>
      <c r="K741" s="6"/>
      <c r="N741" s="11"/>
    </row>
    <row r="742" spans="10:14" ht="15.75" customHeight="1" x14ac:dyDescent="0.2">
      <c r="J742" s="13"/>
      <c r="K742" s="6"/>
      <c r="N742" s="11"/>
    </row>
    <row r="743" spans="10:14" ht="15.75" customHeight="1" x14ac:dyDescent="0.2">
      <c r="J743" s="13"/>
      <c r="K743" s="6"/>
      <c r="N743" s="11"/>
    </row>
    <row r="744" spans="10:14" ht="15.75" customHeight="1" x14ac:dyDescent="0.2">
      <c r="J744" s="13"/>
      <c r="K744" s="6"/>
      <c r="N744" s="11"/>
    </row>
    <row r="745" spans="10:14" ht="15.75" customHeight="1" x14ac:dyDescent="0.2">
      <c r="J745" s="13"/>
      <c r="K745" s="6"/>
      <c r="N745" s="11"/>
    </row>
    <row r="746" spans="10:14" ht="15.75" customHeight="1" x14ac:dyDescent="0.2">
      <c r="J746" s="13"/>
      <c r="K746" s="6"/>
      <c r="N746" s="11"/>
    </row>
    <row r="747" spans="10:14" ht="15.75" customHeight="1" x14ac:dyDescent="0.2">
      <c r="J747" s="13"/>
      <c r="K747" s="6"/>
      <c r="N747" s="11"/>
    </row>
    <row r="748" spans="10:14" ht="15.75" customHeight="1" x14ac:dyDescent="0.2">
      <c r="J748" s="13"/>
      <c r="K748" s="6"/>
      <c r="N748" s="11"/>
    </row>
    <row r="749" spans="10:14" ht="15.75" customHeight="1" x14ac:dyDescent="0.2">
      <c r="J749" s="13"/>
      <c r="K749" s="6"/>
      <c r="N749" s="11"/>
    </row>
    <row r="750" spans="10:14" ht="15.75" customHeight="1" x14ac:dyDescent="0.2">
      <c r="J750" s="13"/>
      <c r="K750" s="6"/>
      <c r="N750" s="11"/>
    </row>
    <row r="751" spans="10:14" ht="15.75" customHeight="1" x14ac:dyDescent="0.2">
      <c r="J751" s="13"/>
      <c r="K751" s="6"/>
      <c r="N751" s="11"/>
    </row>
    <row r="752" spans="10:14" ht="15.75" customHeight="1" x14ac:dyDescent="0.2">
      <c r="J752" s="13"/>
      <c r="K752" s="6"/>
      <c r="N752" s="11"/>
    </row>
    <row r="753" spans="10:14" ht="15.75" customHeight="1" x14ac:dyDescent="0.2">
      <c r="J753" s="13"/>
      <c r="K753" s="6"/>
      <c r="N753" s="11"/>
    </row>
    <row r="754" spans="10:14" ht="15.75" customHeight="1" x14ac:dyDescent="0.2">
      <c r="J754" s="13"/>
      <c r="K754" s="6"/>
      <c r="N754" s="11"/>
    </row>
    <row r="755" spans="10:14" ht="15.75" customHeight="1" x14ac:dyDescent="0.2">
      <c r="J755" s="13"/>
      <c r="K755" s="6"/>
      <c r="N755" s="11"/>
    </row>
    <row r="756" spans="10:14" ht="15.75" customHeight="1" x14ac:dyDescent="0.2">
      <c r="J756" s="13"/>
      <c r="K756" s="6"/>
      <c r="N756" s="11"/>
    </row>
    <row r="757" spans="10:14" ht="15.75" customHeight="1" x14ac:dyDescent="0.2">
      <c r="J757" s="13"/>
      <c r="K757" s="6"/>
      <c r="N757" s="11"/>
    </row>
    <row r="758" spans="10:14" ht="15.75" customHeight="1" x14ac:dyDescent="0.2">
      <c r="J758" s="13"/>
      <c r="K758" s="6"/>
      <c r="N758" s="11"/>
    </row>
    <row r="759" spans="10:14" ht="15.75" customHeight="1" x14ac:dyDescent="0.2">
      <c r="J759" s="13"/>
      <c r="K759" s="6"/>
      <c r="N759" s="11"/>
    </row>
    <row r="760" spans="10:14" ht="15.75" customHeight="1" x14ac:dyDescent="0.2">
      <c r="J760" s="13"/>
      <c r="K760" s="6"/>
      <c r="N760" s="11"/>
    </row>
    <row r="761" spans="10:14" ht="15.75" customHeight="1" x14ac:dyDescent="0.2">
      <c r="J761" s="13"/>
      <c r="K761" s="6"/>
      <c r="N761" s="11"/>
    </row>
    <row r="762" spans="10:14" ht="15.75" customHeight="1" x14ac:dyDescent="0.2">
      <c r="J762" s="13"/>
      <c r="K762" s="6"/>
      <c r="N762" s="11"/>
    </row>
    <row r="763" spans="10:14" ht="15.75" customHeight="1" x14ac:dyDescent="0.2">
      <c r="J763" s="13"/>
      <c r="K763" s="6"/>
      <c r="N763" s="11"/>
    </row>
    <row r="764" spans="10:14" ht="15.75" customHeight="1" x14ac:dyDescent="0.2">
      <c r="J764" s="13"/>
      <c r="K764" s="6"/>
      <c r="N764" s="11"/>
    </row>
    <row r="765" spans="10:14" ht="15.75" customHeight="1" x14ac:dyDescent="0.2">
      <c r="J765" s="13"/>
      <c r="K765" s="6"/>
      <c r="N765" s="11"/>
    </row>
    <row r="766" spans="10:14" ht="15.75" customHeight="1" x14ac:dyDescent="0.2">
      <c r="J766" s="13"/>
      <c r="K766" s="6"/>
      <c r="N766" s="11"/>
    </row>
    <row r="767" spans="10:14" ht="15.75" customHeight="1" x14ac:dyDescent="0.2">
      <c r="J767" s="13"/>
      <c r="K767" s="6"/>
      <c r="N767" s="11"/>
    </row>
    <row r="768" spans="10:14" ht="15.75" customHeight="1" x14ac:dyDescent="0.2">
      <c r="J768" s="13"/>
      <c r="K768" s="6"/>
      <c r="N768" s="11"/>
    </row>
    <row r="769" spans="10:14" ht="15.75" customHeight="1" x14ac:dyDescent="0.2">
      <c r="J769" s="13"/>
      <c r="K769" s="6"/>
      <c r="N769" s="11"/>
    </row>
    <row r="770" spans="10:14" ht="15.75" customHeight="1" x14ac:dyDescent="0.2">
      <c r="J770" s="13"/>
      <c r="K770" s="6"/>
      <c r="N770" s="11"/>
    </row>
    <row r="771" spans="10:14" ht="15.75" customHeight="1" x14ac:dyDescent="0.2">
      <c r="J771" s="13"/>
      <c r="K771" s="6"/>
      <c r="N771" s="11"/>
    </row>
    <row r="772" spans="10:14" ht="15.75" customHeight="1" x14ac:dyDescent="0.2">
      <c r="J772" s="13"/>
      <c r="K772" s="6"/>
      <c r="N772" s="11"/>
    </row>
    <row r="773" spans="10:14" ht="15.75" customHeight="1" x14ac:dyDescent="0.2">
      <c r="J773" s="13"/>
      <c r="K773" s="6"/>
      <c r="N773" s="11"/>
    </row>
    <row r="774" spans="10:14" ht="15.75" customHeight="1" x14ac:dyDescent="0.2">
      <c r="J774" s="13"/>
      <c r="K774" s="6"/>
      <c r="N774" s="11"/>
    </row>
    <row r="775" spans="10:14" ht="15.75" customHeight="1" x14ac:dyDescent="0.2">
      <c r="J775" s="13"/>
      <c r="K775" s="6"/>
      <c r="N775" s="11"/>
    </row>
    <row r="776" spans="10:14" ht="15.75" customHeight="1" x14ac:dyDescent="0.2">
      <c r="J776" s="13"/>
      <c r="K776" s="6"/>
      <c r="N776" s="11"/>
    </row>
    <row r="777" spans="10:14" ht="15.75" customHeight="1" x14ac:dyDescent="0.2">
      <c r="J777" s="13"/>
      <c r="K777" s="6"/>
      <c r="N777" s="11"/>
    </row>
    <row r="778" spans="10:14" ht="15.75" customHeight="1" x14ac:dyDescent="0.2">
      <c r="J778" s="13"/>
      <c r="K778" s="6"/>
      <c r="N778" s="11"/>
    </row>
    <row r="779" spans="10:14" ht="15.75" customHeight="1" x14ac:dyDescent="0.2">
      <c r="J779" s="13"/>
      <c r="K779" s="6"/>
      <c r="N779" s="11"/>
    </row>
    <row r="780" spans="10:14" ht="15.75" customHeight="1" x14ac:dyDescent="0.2">
      <c r="J780" s="13"/>
      <c r="K780" s="6"/>
      <c r="N780" s="11"/>
    </row>
    <row r="781" spans="10:14" ht="15.75" customHeight="1" x14ac:dyDescent="0.2">
      <c r="J781" s="13"/>
      <c r="K781" s="6"/>
      <c r="N781" s="11"/>
    </row>
    <row r="782" spans="10:14" ht="15.75" customHeight="1" x14ac:dyDescent="0.2">
      <c r="J782" s="13"/>
      <c r="K782" s="6"/>
      <c r="N782" s="11"/>
    </row>
    <row r="783" spans="10:14" ht="15.75" customHeight="1" x14ac:dyDescent="0.2">
      <c r="J783" s="13"/>
      <c r="K783" s="6"/>
      <c r="N783" s="11"/>
    </row>
    <row r="784" spans="10:14" ht="15.75" customHeight="1" x14ac:dyDescent="0.2">
      <c r="J784" s="13"/>
      <c r="K784" s="6"/>
      <c r="N784" s="11"/>
    </row>
    <row r="785" spans="10:14" ht="15.75" customHeight="1" x14ac:dyDescent="0.2">
      <c r="J785" s="13"/>
      <c r="K785" s="6"/>
      <c r="N785" s="11"/>
    </row>
    <row r="786" spans="10:14" ht="15.75" customHeight="1" x14ac:dyDescent="0.2">
      <c r="J786" s="13"/>
      <c r="K786" s="6"/>
      <c r="N786" s="11"/>
    </row>
    <row r="787" spans="10:14" ht="15.75" customHeight="1" x14ac:dyDescent="0.2">
      <c r="J787" s="13"/>
      <c r="K787" s="6"/>
      <c r="N787" s="11"/>
    </row>
    <row r="788" spans="10:14" ht="15.75" customHeight="1" x14ac:dyDescent="0.2">
      <c r="J788" s="13"/>
      <c r="K788" s="6"/>
      <c r="N788" s="11"/>
    </row>
    <row r="789" spans="10:14" ht="15.75" customHeight="1" x14ac:dyDescent="0.2">
      <c r="J789" s="13"/>
      <c r="K789" s="6"/>
      <c r="N789" s="11"/>
    </row>
    <row r="790" spans="10:14" ht="15.75" customHeight="1" x14ac:dyDescent="0.2">
      <c r="J790" s="13"/>
      <c r="K790" s="6"/>
      <c r="N790" s="11"/>
    </row>
    <row r="791" spans="10:14" ht="15.75" customHeight="1" x14ac:dyDescent="0.2">
      <c r="J791" s="13"/>
      <c r="K791" s="6"/>
      <c r="N791" s="11"/>
    </row>
    <row r="792" spans="10:14" ht="15.75" customHeight="1" x14ac:dyDescent="0.2">
      <c r="J792" s="13"/>
      <c r="K792" s="6"/>
      <c r="N792" s="11"/>
    </row>
    <row r="793" spans="10:14" ht="15.75" customHeight="1" x14ac:dyDescent="0.2">
      <c r="J793" s="13"/>
      <c r="K793" s="6"/>
      <c r="N793" s="11"/>
    </row>
    <row r="794" spans="10:14" ht="15.75" customHeight="1" x14ac:dyDescent="0.2">
      <c r="J794" s="13"/>
      <c r="K794" s="6"/>
      <c r="N794" s="11"/>
    </row>
    <row r="795" spans="10:14" ht="15.75" customHeight="1" x14ac:dyDescent="0.2">
      <c r="J795" s="13"/>
      <c r="K795" s="6"/>
      <c r="N795" s="11"/>
    </row>
    <row r="796" spans="10:14" ht="15.75" customHeight="1" x14ac:dyDescent="0.2">
      <c r="J796" s="13"/>
      <c r="K796" s="6"/>
      <c r="N796" s="11"/>
    </row>
    <row r="797" spans="10:14" ht="15.75" customHeight="1" x14ac:dyDescent="0.2">
      <c r="J797" s="13"/>
      <c r="K797" s="6"/>
      <c r="N797" s="11"/>
    </row>
    <row r="798" spans="10:14" ht="15.75" customHeight="1" x14ac:dyDescent="0.2">
      <c r="J798" s="13"/>
      <c r="K798" s="6"/>
      <c r="N798" s="11"/>
    </row>
    <row r="799" spans="10:14" ht="15.75" customHeight="1" x14ac:dyDescent="0.2">
      <c r="J799" s="13"/>
      <c r="K799" s="6"/>
      <c r="N799" s="11"/>
    </row>
    <row r="800" spans="10:14" ht="15.75" customHeight="1" x14ac:dyDescent="0.2">
      <c r="J800" s="13"/>
      <c r="K800" s="6"/>
      <c r="N800" s="11"/>
    </row>
    <row r="801" spans="10:14" ht="15.75" customHeight="1" x14ac:dyDescent="0.2">
      <c r="J801" s="13"/>
      <c r="K801" s="6"/>
      <c r="N801" s="11"/>
    </row>
    <row r="802" spans="10:14" ht="15.75" customHeight="1" x14ac:dyDescent="0.2">
      <c r="J802" s="13"/>
      <c r="K802" s="6"/>
      <c r="N802" s="11"/>
    </row>
    <row r="803" spans="10:14" ht="15.75" customHeight="1" x14ac:dyDescent="0.2">
      <c r="J803" s="13"/>
      <c r="K803" s="6"/>
      <c r="N803" s="11"/>
    </row>
    <row r="804" spans="10:14" ht="15.75" customHeight="1" x14ac:dyDescent="0.2">
      <c r="J804" s="13"/>
      <c r="K804" s="6"/>
      <c r="N804" s="11"/>
    </row>
    <row r="805" spans="10:14" ht="15.75" customHeight="1" x14ac:dyDescent="0.2">
      <c r="J805" s="13"/>
      <c r="K805" s="6"/>
      <c r="N805" s="11"/>
    </row>
    <row r="806" spans="10:14" ht="15.75" customHeight="1" x14ac:dyDescent="0.2">
      <c r="J806" s="13"/>
      <c r="K806" s="6"/>
      <c r="N806" s="11"/>
    </row>
    <row r="807" spans="10:14" ht="15.75" customHeight="1" x14ac:dyDescent="0.2">
      <c r="J807" s="13"/>
      <c r="K807" s="6"/>
      <c r="N807" s="11"/>
    </row>
    <row r="808" spans="10:14" ht="15.75" customHeight="1" x14ac:dyDescent="0.2">
      <c r="J808" s="13"/>
      <c r="K808" s="6"/>
      <c r="N808" s="11"/>
    </row>
    <row r="809" spans="10:14" ht="15.75" customHeight="1" x14ac:dyDescent="0.2">
      <c r="J809" s="13"/>
      <c r="K809" s="6"/>
      <c r="N809" s="11"/>
    </row>
    <row r="810" spans="10:14" ht="15.75" customHeight="1" x14ac:dyDescent="0.2">
      <c r="J810" s="13"/>
      <c r="K810" s="6"/>
      <c r="N810" s="11"/>
    </row>
    <row r="811" spans="10:14" ht="15.75" customHeight="1" x14ac:dyDescent="0.2">
      <c r="J811" s="13"/>
      <c r="K811" s="6"/>
      <c r="N811" s="11"/>
    </row>
    <row r="812" spans="10:14" ht="15.75" customHeight="1" x14ac:dyDescent="0.2">
      <c r="J812" s="13"/>
      <c r="K812" s="6"/>
      <c r="N812" s="11"/>
    </row>
    <row r="813" spans="10:14" ht="15.75" customHeight="1" x14ac:dyDescent="0.2">
      <c r="J813" s="13"/>
      <c r="K813" s="6"/>
      <c r="N813" s="11"/>
    </row>
    <row r="814" spans="10:14" ht="15.75" customHeight="1" x14ac:dyDescent="0.2">
      <c r="J814" s="13"/>
      <c r="K814" s="6"/>
      <c r="N814" s="11"/>
    </row>
    <row r="815" spans="10:14" ht="15.75" customHeight="1" x14ac:dyDescent="0.2">
      <c r="J815" s="13"/>
      <c r="K815" s="6"/>
      <c r="N815" s="11"/>
    </row>
    <row r="816" spans="10:14" ht="15.75" customHeight="1" x14ac:dyDescent="0.2">
      <c r="J816" s="13"/>
      <c r="K816" s="6"/>
      <c r="N816" s="11"/>
    </row>
    <row r="817" spans="10:14" ht="15.75" customHeight="1" x14ac:dyDescent="0.2">
      <c r="J817" s="13"/>
      <c r="K817" s="6"/>
      <c r="N817" s="11"/>
    </row>
    <row r="818" spans="10:14" ht="15.75" customHeight="1" x14ac:dyDescent="0.2">
      <c r="J818" s="13"/>
      <c r="K818" s="6"/>
      <c r="N818" s="11"/>
    </row>
    <row r="819" spans="10:14" ht="15.75" customHeight="1" x14ac:dyDescent="0.2">
      <c r="J819" s="13"/>
      <c r="K819" s="6"/>
      <c r="N819" s="11"/>
    </row>
    <row r="820" spans="10:14" ht="15.75" customHeight="1" x14ac:dyDescent="0.2">
      <c r="J820" s="13"/>
      <c r="K820" s="6"/>
      <c r="N820" s="11"/>
    </row>
    <row r="821" spans="10:14" ht="15.75" customHeight="1" x14ac:dyDescent="0.2">
      <c r="J821" s="13"/>
      <c r="K821" s="6"/>
      <c r="N821" s="11"/>
    </row>
    <row r="822" spans="10:14" ht="15.75" customHeight="1" x14ac:dyDescent="0.2">
      <c r="J822" s="13"/>
      <c r="K822" s="6"/>
      <c r="N822" s="11"/>
    </row>
    <row r="823" spans="10:14" ht="15.75" customHeight="1" x14ac:dyDescent="0.2">
      <c r="J823" s="13"/>
      <c r="K823" s="6"/>
      <c r="N823" s="11"/>
    </row>
    <row r="824" spans="10:14" ht="15.75" customHeight="1" x14ac:dyDescent="0.2">
      <c r="J824" s="13"/>
      <c r="K824" s="6"/>
      <c r="N824" s="11"/>
    </row>
    <row r="825" spans="10:14" ht="15.75" customHeight="1" x14ac:dyDescent="0.2">
      <c r="J825" s="13"/>
      <c r="K825" s="6"/>
      <c r="N825" s="11"/>
    </row>
    <row r="826" spans="10:14" ht="15.75" customHeight="1" x14ac:dyDescent="0.2">
      <c r="J826" s="13"/>
      <c r="K826" s="6"/>
      <c r="N826" s="11"/>
    </row>
    <row r="827" spans="10:14" ht="15.75" customHeight="1" x14ac:dyDescent="0.2">
      <c r="J827" s="13"/>
      <c r="K827" s="6"/>
      <c r="N827" s="11"/>
    </row>
    <row r="828" spans="10:14" ht="15.75" customHeight="1" x14ac:dyDescent="0.2">
      <c r="J828" s="13"/>
      <c r="K828" s="6"/>
      <c r="N828" s="11"/>
    </row>
    <row r="829" spans="10:14" ht="15.75" customHeight="1" x14ac:dyDescent="0.2">
      <c r="J829" s="13"/>
      <c r="K829" s="6"/>
      <c r="N829" s="11"/>
    </row>
    <row r="830" spans="10:14" ht="15.75" customHeight="1" x14ac:dyDescent="0.2">
      <c r="J830" s="13"/>
      <c r="K830" s="6"/>
      <c r="N830" s="11"/>
    </row>
    <row r="831" spans="10:14" ht="15.75" customHeight="1" x14ac:dyDescent="0.2">
      <c r="J831" s="13"/>
      <c r="K831" s="6"/>
      <c r="N831" s="11"/>
    </row>
    <row r="832" spans="10:14" ht="15.75" customHeight="1" x14ac:dyDescent="0.2">
      <c r="J832" s="13"/>
      <c r="K832" s="6"/>
      <c r="N832" s="11"/>
    </row>
    <row r="833" spans="10:14" ht="15.75" customHeight="1" x14ac:dyDescent="0.2">
      <c r="J833" s="13"/>
      <c r="K833" s="6"/>
      <c r="N833" s="11"/>
    </row>
    <row r="834" spans="10:14" ht="15.75" customHeight="1" x14ac:dyDescent="0.2">
      <c r="J834" s="13"/>
      <c r="K834" s="6"/>
      <c r="N834" s="11"/>
    </row>
    <row r="835" spans="10:14" ht="15.75" customHeight="1" x14ac:dyDescent="0.2">
      <c r="J835" s="13"/>
      <c r="K835" s="6"/>
      <c r="N835" s="11"/>
    </row>
    <row r="836" spans="10:14" ht="15.75" customHeight="1" x14ac:dyDescent="0.2">
      <c r="J836" s="13"/>
      <c r="K836" s="6"/>
      <c r="N836" s="11"/>
    </row>
    <row r="837" spans="10:14" ht="15.75" customHeight="1" x14ac:dyDescent="0.2">
      <c r="J837" s="13"/>
      <c r="K837" s="6"/>
      <c r="N837" s="11"/>
    </row>
    <row r="838" spans="10:14" ht="15.75" customHeight="1" x14ac:dyDescent="0.2">
      <c r="J838" s="13"/>
      <c r="K838" s="6"/>
      <c r="N838" s="11"/>
    </row>
    <row r="839" spans="10:14" ht="15.75" customHeight="1" x14ac:dyDescent="0.2">
      <c r="J839" s="13"/>
      <c r="K839" s="6"/>
      <c r="N839" s="11"/>
    </row>
    <row r="840" spans="10:14" ht="15.75" customHeight="1" x14ac:dyDescent="0.2">
      <c r="J840" s="13"/>
      <c r="K840" s="6"/>
      <c r="N840" s="11"/>
    </row>
    <row r="841" spans="10:14" ht="15.75" customHeight="1" x14ac:dyDescent="0.2">
      <c r="J841" s="13"/>
      <c r="K841" s="6"/>
      <c r="N841" s="11"/>
    </row>
    <row r="842" spans="10:14" ht="15.75" customHeight="1" x14ac:dyDescent="0.2">
      <c r="J842" s="13"/>
      <c r="K842" s="6"/>
      <c r="N842" s="11"/>
    </row>
    <row r="843" spans="10:14" ht="15.75" customHeight="1" x14ac:dyDescent="0.2">
      <c r="J843" s="13"/>
      <c r="K843" s="6"/>
      <c r="N843" s="11"/>
    </row>
    <row r="844" spans="10:14" ht="15.75" customHeight="1" x14ac:dyDescent="0.2">
      <c r="J844" s="13"/>
      <c r="K844" s="6"/>
      <c r="N844" s="11"/>
    </row>
    <row r="845" spans="10:14" ht="15.75" customHeight="1" x14ac:dyDescent="0.2">
      <c r="J845" s="13"/>
      <c r="K845" s="6"/>
      <c r="N845" s="11"/>
    </row>
    <row r="846" spans="10:14" ht="15.75" customHeight="1" x14ac:dyDescent="0.2">
      <c r="J846" s="13"/>
      <c r="K846" s="6"/>
      <c r="N846" s="11"/>
    </row>
    <row r="847" spans="10:14" ht="15.75" customHeight="1" x14ac:dyDescent="0.2">
      <c r="J847" s="13"/>
      <c r="K847" s="6"/>
      <c r="N847" s="11"/>
    </row>
    <row r="848" spans="10:14" ht="15.75" customHeight="1" x14ac:dyDescent="0.2">
      <c r="J848" s="13"/>
      <c r="K848" s="6"/>
      <c r="N848" s="11"/>
    </row>
    <row r="849" spans="10:14" ht="15.75" customHeight="1" x14ac:dyDescent="0.2">
      <c r="J849" s="13"/>
      <c r="K849" s="6"/>
      <c r="N849" s="11"/>
    </row>
    <row r="850" spans="10:14" ht="15.75" customHeight="1" x14ac:dyDescent="0.2">
      <c r="J850" s="13"/>
      <c r="K850" s="6"/>
      <c r="N850" s="11"/>
    </row>
    <row r="851" spans="10:14" ht="15.75" customHeight="1" x14ac:dyDescent="0.2">
      <c r="J851" s="13"/>
      <c r="K851" s="6"/>
      <c r="N851" s="11"/>
    </row>
    <row r="852" spans="10:14" ht="15.75" customHeight="1" x14ac:dyDescent="0.2">
      <c r="J852" s="13"/>
      <c r="K852" s="6"/>
      <c r="N852" s="11"/>
    </row>
    <row r="853" spans="10:14" ht="15.75" customHeight="1" x14ac:dyDescent="0.2">
      <c r="J853" s="13"/>
      <c r="K853" s="6"/>
      <c r="N853" s="11"/>
    </row>
    <row r="854" spans="10:14" ht="15.75" customHeight="1" x14ac:dyDescent="0.2">
      <c r="J854" s="13"/>
      <c r="K854" s="6"/>
      <c r="N854" s="11"/>
    </row>
    <row r="855" spans="10:14" ht="15.75" customHeight="1" x14ac:dyDescent="0.2">
      <c r="J855" s="13"/>
      <c r="K855" s="6"/>
      <c r="N855" s="11"/>
    </row>
    <row r="856" spans="10:14" ht="15.75" customHeight="1" x14ac:dyDescent="0.2">
      <c r="J856" s="13"/>
      <c r="K856" s="6"/>
      <c r="N856" s="11"/>
    </row>
    <row r="857" spans="10:14" ht="15.75" customHeight="1" x14ac:dyDescent="0.2">
      <c r="J857" s="13"/>
      <c r="K857" s="6"/>
      <c r="N857" s="11"/>
    </row>
    <row r="858" spans="10:14" ht="15.75" customHeight="1" x14ac:dyDescent="0.2">
      <c r="J858" s="13"/>
      <c r="K858" s="6"/>
      <c r="N858" s="11"/>
    </row>
    <row r="859" spans="10:14" ht="15.75" customHeight="1" x14ac:dyDescent="0.2">
      <c r="J859" s="13"/>
      <c r="K859" s="6"/>
      <c r="N859" s="11"/>
    </row>
    <row r="860" spans="10:14" ht="15.75" customHeight="1" x14ac:dyDescent="0.2">
      <c r="J860" s="13"/>
      <c r="K860" s="6"/>
      <c r="N860" s="11"/>
    </row>
    <row r="861" spans="10:14" ht="15.75" customHeight="1" x14ac:dyDescent="0.2">
      <c r="J861" s="13"/>
      <c r="K861" s="6"/>
      <c r="N861" s="11"/>
    </row>
    <row r="862" spans="10:14" ht="15.75" customHeight="1" x14ac:dyDescent="0.2">
      <c r="J862" s="13"/>
      <c r="K862" s="6"/>
      <c r="N862" s="11"/>
    </row>
    <row r="863" spans="10:14" ht="15.75" customHeight="1" x14ac:dyDescent="0.2">
      <c r="J863" s="13"/>
      <c r="K863" s="6"/>
      <c r="N863" s="11"/>
    </row>
    <row r="864" spans="10:14" ht="15.75" customHeight="1" x14ac:dyDescent="0.2">
      <c r="J864" s="13"/>
      <c r="K864" s="6"/>
      <c r="N864" s="11"/>
    </row>
    <row r="865" spans="10:14" ht="15.75" customHeight="1" x14ac:dyDescent="0.2">
      <c r="J865" s="13"/>
      <c r="K865" s="6"/>
      <c r="N865" s="11"/>
    </row>
    <row r="866" spans="10:14" ht="15.75" customHeight="1" x14ac:dyDescent="0.2">
      <c r="J866" s="13"/>
      <c r="K866" s="6"/>
      <c r="N866" s="11"/>
    </row>
    <row r="867" spans="10:14" ht="15.75" customHeight="1" x14ac:dyDescent="0.2">
      <c r="J867" s="13"/>
      <c r="K867" s="6"/>
      <c r="N867" s="11"/>
    </row>
    <row r="868" spans="10:14" ht="15.75" customHeight="1" x14ac:dyDescent="0.2">
      <c r="J868" s="13"/>
      <c r="K868" s="6"/>
      <c r="N868" s="11"/>
    </row>
    <row r="869" spans="10:14" ht="15.75" customHeight="1" x14ac:dyDescent="0.2">
      <c r="J869" s="13"/>
      <c r="K869" s="6"/>
      <c r="N869" s="11"/>
    </row>
    <row r="870" spans="10:14" ht="15.75" customHeight="1" x14ac:dyDescent="0.2">
      <c r="J870" s="13"/>
      <c r="K870" s="6"/>
      <c r="N870" s="11"/>
    </row>
    <row r="871" spans="10:14" ht="15.75" customHeight="1" x14ac:dyDescent="0.2">
      <c r="J871" s="13"/>
      <c r="K871" s="6"/>
      <c r="N871" s="11"/>
    </row>
    <row r="872" spans="10:14" ht="15.75" customHeight="1" x14ac:dyDescent="0.2">
      <c r="J872" s="13"/>
      <c r="K872" s="6"/>
      <c r="N872" s="11"/>
    </row>
    <row r="873" spans="10:14" ht="15.75" customHeight="1" x14ac:dyDescent="0.2">
      <c r="J873" s="13"/>
      <c r="K873" s="6"/>
      <c r="N873" s="11"/>
    </row>
    <row r="874" spans="10:14" ht="15.75" customHeight="1" x14ac:dyDescent="0.2">
      <c r="J874" s="13"/>
      <c r="K874" s="6"/>
      <c r="N874" s="11"/>
    </row>
    <row r="875" spans="10:14" ht="15.75" customHeight="1" x14ac:dyDescent="0.2">
      <c r="J875" s="13"/>
      <c r="K875" s="6"/>
      <c r="N875" s="11"/>
    </row>
    <row r="876" spans="10:14" ht="15.75" customHeight="1" x14ac:dyDescent="0.2">
      <c r="J876" s="13"/>
      <c r="K876" s="6"/>
      <c r="N876" s="11"/>
    </row>
    <row r="877" spans="10:14" ht="15.75" customHeight="1" x14ac:dyDescent="0.2">
      <c r="J877" s="13"/>
      <c r="K877" s="6"/>
      <c r="N877" s="11"/>
    </row>
    <row r="878" spans="10:14" ht="15.75" customHeight="1" x14ac:dyDescent="0.2">
      <c r="J878" s="13"/>
      <c r="K878" s="6"/>
      <c r="N878" s="11"/>
    </row>
    <row r="879" spans="10:14" ht="15.75" customHeight="1" x14ac:dyDescent="0.2">
      <c r="J879" s="13"/>
      <c r="K879" s="6"/>
      <c r="N879" s="11"/>
    </row>
    <row r="880" spans="10:14" ht="15.75" customHeight="1" x14ac:dyDescent="0.2">
      <c r="J880" s="13"/>
      <c r="K880" s="6"/>
      <c r="N880" s="11"/>
    </row>
    <row r="881" spans="10:14" ht="15.75" customHeight="1" x14ac:dyDescent="0.2">
      <c r="J881" s="13"/>
      <c r="K881" s="6"/>
      <c r="N881" s="11"/>
    </row>
    <row r="882" spans="10:14" ht="15.75" customHeight="1" x14ac:dyDescent="0.2">
      <c r="J882" s="13"/>
      <c r="K882" s="6"/>
      <c r="N882" s="11"/>
    </row>
    <row r="883" spans="10:14" ht="15.75" customHeight="1" x14ac:dyDescent="0.2">
      <c r="J883" s="13"/>
      <c r="K883" s="6"/>
      <c r="N883" s="11"/>
    </row>
    <row r="884" spans="10:14" ht="15.75" customHeight="1" x14ac:dyDescent="0.2">
      <c r="J884" s="13"/>
      <c r="K884" s="6"/>
      <c r="N884" s="11"/>
    </row>
    <row r="885" spans="10:14" ht="15.75" customHeight="1" x14ac:dyDescent="0.2">
      <c r="J885" s="13"/>
      <c r="K885" s="6"/>
      <c r="N885" s="11"/>
    </row>
    <row r="886" spans="10:14" ht="15.75" customHeight="1" x14ac:dyDescent="0.2">
      <c r="J886" s="13"/>
      <c r="K886" s="6"/>
      <c r="N886" s="11"/>
    </row>
    <row r="887" spans="10:14" ht="15.75" customHeight="1" x14ac:dyDescent="0.2">
      <c r="J887" s="13"/>
      <c r="K887" s="6"/>
      <c r="N887" s="11"/>
    </row>
    <row r="888" spans="10:14" ht="15.75" customHeight="1" x14ac:dyDescent="0.2">
      <c r="J888" s="13"/>
      <c r="K888" s="6"/>
      <c r="N888" s="11"/>
    </row>
    <row r="889" spans="10:14" ht="15.75" customHeight="1" x14ac:dyDescent="0.2">
      <c r="J889" s="13"/>
      <c r="K889" s="6"/>
      <c r="N889" s="11"/>
    </row>
    <row r="890" spans="10:14" ht="15.75" customHeight="1" x14ac:dyDescent="0.2">
      <c r="J890" s="13"/>
      <c r="K890" s="6"/>
      <c r="N890" s="11"/>
    </row>
    <row r="891" spans="10:14" ht="15.75" customHeight="1" x14ac:dyDescent="0.2">
      <c r="J891" s="13"/>
      <c r="K891" s="6"/>
      <c r="N891" s="11"/>
    </row>
    <row r="892" spans="10:14" ht="15.75" customHeight="1" x14ac:dyDescent="0.2">
      <c r="J892" s="13"/>
      <c r="K892" s="6"/>
      <c r="N892" s="11"/>
    </row>
    <row r="893" spans="10:14" ht="15.75" customHeight="1" x14ac:dyDescent="0.2">
      <c r="J893" s="13"/>
      <c r="K893" s="6"/>
      <c r="N893" s="11"/>
    </row>
    <row r="894" spans="10:14" ht="15.75" customHeight="1" x14ac:dyDescent="0.2">
      <c r="J894" s="13"/>
      <c r="K894" s="6"/>
      <c r="N894" s="11"/>
    </row>
    <row r="895" spans="10:14" ht="15.75" customHeight="1" x14ac:dyDescent="0.2">
      <c r="J895" s="13"/>
      <c r="K895" s="6"/>
      <c r="N895" s="11"/>
    </row>
    <row r="896" spans="10:14" ht="15.75" customHeight="1" x14ac:dyDescent="0.2">
      <c r="J896" s="13"/>
      <c r="K896" s="6"/>
      <c r="N896" s="11"/>
    </row>
    <row r="897" spans="10:14" ht="15.75" customHeight="1" x14ac:dyDescent="0.2">
      <c r="J897" s="13"/>
      <c r="K897" s="6"/>
      <c r="N897" s="11"/>
    </row>
    <row r="898" spans="10:14" ht="15.75" customHeight="1" x14ac:dyDescent="0.2">
      <c r="J898" s="13"/>
      <c r="K898" s="6"/>
      <c r="N898" s="11"/>
    </row>
    <row r="899" spans="10:14" ht="15.75" customHeight="1" x14ac:dyDescent="0.2">
      <c r="J899" s="13"/>
      <c r="K899" s="6"/>
      <c r="N899" s="11"/>
    </row>
    <row r="900" spans="10:14" ht="15.75" customHeight="1" x14ac:dyDescent="0.2">
      <c r="J900" s="13"/>
      <c r="K900" s="6"/>
      <c r="N900" s="11"/>
    </row>
    <row r="901" spans="10:14" ht="15.75" customHeight="1" x14ac:dyDescent="0.2">
      <c r="J901" s="13"/>
      <c r="K901" s="6"/>
      <c r="N901" s="11"/>
    </row>
    <row r="902" spans="10:14" ht="15.75" customHeight="1" x14ac:dyDescent="0.2">
      <c r="J902" s="13"/>
      <c r="K902" s="6"/>
      <c r="N902" s="11"/>
    </row>
    <row r="903" spans="10:14" ht="15.75" customHeight="1" x14ac:dyDescent="0.2">
      <c r="J903" s="13"/>
      <c r="K903" s="6"/>
      <c r="N903" s="11"/>
    </row>
    <row r="904" spans="10:14" ht="15.75" customHeight="1" x14ac:dyDescent="0.2">
      <c r="J904" s="13"/>
      <c r="K904" s="6"/>
      <c r="N904" s="11"/>
    </row>
    <row r="905" spans="10:14" ht="15.75" customHeight="1" x14ac:dyDescent="0.2">
      <c r="J905" s="13"/>
      <c r="K905" s="6"/>
      <c r="N905" s="11"/>
    </row>
    <row r="906" spans="10:14" ht="15.75" customHeight="1" x14ac:dyDescent="0.2">
      <c r="J906" s="13"/>
      <c r="K906" s="6"/>
      <c r="N906" s="11"/>
    </row>
    <row r="907" spans="10:14" ht="15.75" customHeight="1" x14ac:dyDescent="0.2">
      <c r="J907" s="13"/>
      <c r="K907" s="6"/>
      <c r="N907" s="11"/>
    </row>
    <row r="908" spans="10:14" ht="15.75" customHeight="1" x14ac:dyDescent="0.2">
      <c r="J908" s="13"/>
      <c r="K908" s="6"/>
      <c r="N908" s="11"/>
    </row>
    <row r="909" spans="10:14" ht="15.75" customHeight="1" x14ac:dyDescent="0.2">
      <c r="J909" s="13"/>
      <c r="K909" s="6"/>
      <c r="N909" s="11"/>
    </row>
    <row r="910" spans="10:14" ht="15.75" customHeight="1" x14ac:dyDescent="0.2">
      <c r="J910" s="13"/>
      <c r="K910" s="6"/>
      <c r="N910" s="11"/>
    </row>
    <row r="911" spans="10:14" ht="15.75" customHeight="1" x14ac:dyDescent="0.2">
      <c r="J911" s="13"/>
      <c r="K911" s="6"/>
      <c r="N911" s="11"/>
    </row>
    <row r="912" spans="10:14" ht="15.75" customHeight="1" x14ac:dyDescent="0.2">
      <c r="J912" s="13"/>
      <c r="K912" s="6"/>
      <c r="N912" s="11"/>
    </row>
    <row r="913" spans="10:14" ht="15.75" customHeight="1" x14ac:dyDescent="0.2">
      <c r="J913" s="13"/>
      <c r="K913" s="6"/>
      <c r="N913" s="11"/>
    </row>
    <row r="914" spans="10:14" ht="15.75" customHeight="1" x14ac:dyDescent="0.2">
      <c r="J914" s="13"/>
      <c r="K914" s="6"/>
      <c r="N914" s="11"/>
    </row>
    <row r="915" spans="10:14" ht="15.75" customHeight="1" x14ac:dyDescent="0.2">
      <c r="J915" s="13"/>
      <c r="K915" s="6"/>
      <c r="N915" s="11"/>
    </row>
    <row r="916" spans="10:14" ht="15.75" customHeight="1" x14ac:dyDescent="0.2">
      <c r="J916" s="13"/>
      <c r="K916" s="6"/>
      <c r="N916" s="11"/>
    </row>
    <row r="917" spans="10:14" ht="15.75" customHeight="1" x14ac:dyDescent="0.2">
      <c r="J917" s="13"/>
      <c r="K917" s="6"/>
      <c r="N917" s="11"/>
    </row>
    <row r="918" spans="10:14" ht="15.75" customHeight="1" x14ac:dyDescent="0.2">
      <c r="J918" s="13"/>
      <c r="K918" s="6"/>
      <c r="N918" s="11"/>
    </row>
    <row r="919" spans="10:14" ht="15.75" customHeight="1" x14ac:dyDescent="0.2">
      <c r="J919" s="13"/>
      <c r="K919" s="6"/>
      <c r="N919" s="11"/>
    </row>
    <row r="920" spans="10:14" ht="15.75" customHeight="1" x14ac:dyDescent="0.2">
      <c r="J920" s="13"/>
      <c r="K920" s="6"/>
      <c r="N920" s="11"/>
    </row>
    <row r="921" spans="10:14" ht="15.75" customHeight="1" x14ac:dyDescent="0.2">
      <c r="J921" s="13"/>
      <c r="K921" s="6"/>
      <c r="N921" s="11"/>
    </row>
    <row r="922" spans="10:14" ht="15.75" customHeight="1" x14ac:dyDescent="0.2">
      <c r="J922" s="13"/>
      <c r="K922" s="6"/>
      <c r="N922" s="11"/>
    </row>
    <row r="923" spans="10:14" ht="15.75" customHeight="1" x14ac:dyDescent="0.2">
      <c r="J923" s="13"/>
      <c r="K923" s="6"/>
      <c r="N923" s="11"/>
    </row>
    <row r="924" spans="10:14" ht="15.75" customHeight="1" x14ac:dyDescent="0.2">
      <c r="J924" s="13"/>
      <c r="K924" s="6"/>
      <c r="N924" s="11"/>
    </row>
    <row r="925" spans="10:14" ht="15.75" customHeight="1" x14ac:dyDescent="0.2">
      <c r="J925" s="13"/>
      <c r="K925" s="6"/>
      <c r="N925" s="11"/>
    </row>
    <row r="926" spans="10:14" ht="15.75" customHeight="1" x14ac:dyDescent="0.2">
      <c r="J926" s="13"/>
      <c r="K926" s="6"/>
      <c r="N926" s="11"/>
    </row>
    <row r="927" spans="10:14" ht="15.75" customHeight="1" x14ac:dyDescent="0.2">
      <c r="J927" s="13"/>
      <c r="K927" s="6"/>
      <c r="N927" s="11"/>
    </row>
    <row r="928" spans="10:14" ht="15.75" customHeight="1" x14ac:dyDescent="0.2">
      <c r="J928" s="13"/>
      <c r="K928" s="6"/>
      <c r="N928" s="11"/>
    </row>
    <row r="929" spans="10:14" ht="15.75" customHeight="1" x14ac:dyDescent="0.2">
      <c r="J929" s="13"/>
      <c r="K929" s="6"/>
      <c r="N929" s="11"/>
    </row>
    <row r="930" spans="10:14" ht="15.75" customHeight="1" x14ac:dyDescent="0.2">
      <c r="J930" s="13"/>
      <c r="K930" s="6"/>
      <c r="N930" s="11"/>
    </row>
    <row r="931" spans="10:14" ht="15.75" customHeight="1" x14ac:dyDescent="0.2">
      <c r="J931" s="13"/>
      <c r="K931" s="6"/>
      <c r="N931" s="11"/>
    </row>
    <row r="932" spans="10:14" ht="15.75" customHeight="1" x14ac:dyDescent="0.2">
      <c r="J932" s="13"/>
      <c r="K932" s="6"/>
      <c r="N932" s="11"/>
    </row>
    <row r="933" spans="10:14" ht="15.75" customHeight="1" x14ac:dyDescent="0.2">
      <c r="J933" s="13"/>
      <c r="K933" s="6"/>
      <c r="N933" s="11"/>
    </row>
    <row r="934" spans="10:14" ht="15.75" customHeight="1" x14ac:dyDescent="0.2">
      <c r="J934" s="13"/>
      <c r="K934" s="6"/>
      <c r="N934" s="11"/>
    </row>
    <row r="935" spans="10:14" ht="15.75" customHeight="1" x14ac:dyDescent="0.2">
      <c r="J935" s="13"/>
      <c r="K935" s="6"/>
      <c r="N935" s="11"/>
    </row>
    <row r="936" spans="10:14" ht="15.75" customHeight="1" x14ac:dyDescent="0.2">
      <c r="J936" s="13"/>
      <c r="K936" s="6"/>
      <c r="N936" s="11"/>
    </row>
    <row r="937" spans="10:14" ht="15.75" customHeight="1" x14ac:dyDescent="0.2">
      <c r="J937" s="13"/>
      <c r="K937" s="6"/>
      <c r="N937" s="11"/>
    </row>
    <row r="938" spans="10:14" ht="15.75" customHeight="1" x14ac:dyDescent="0.2">
      <c r="J938" s="13"/>
      <c r="K938" s="6"/>
      <c r="N938" s="11"/>
    </row>
    <row r="939" spans="10:14" ht="15.75" customHeight="1" x14ac:dyDescent="0.2">
      <c r="J939" s="13"/>
      <c r="K939" s="6"/>
      <c r="N939" s="11"/>
    </row>
    <row r="940" spans="10:14" ht="15.75" customHeight="1" x14ac:dyDescent="0.2">
      <c r="J940" s="13"/>
      <c r="K940" s="6"/>
      <c r="N940" s="11"/>
    </row>
    <row r="941" spans="10:14" ht="15.75" customHeight="1" x14ac:dyDescent="0.2">
      <c r="J941" s="13"/>
      <c r="K941" s="6"/>
      <c r="N941" s="11"/>
    </row>
    <row r="942" spans="10:14" ht="15.75" customHeight="1" x14ac:dyDescent="0.2">
      <c r="J942" s="13"/>
      <c r="K942" s="6"/>
      <c r="N942" s="11"/>
    </row>
    <row r="943" spans="10:14" ht="15.75" customHeight="1" x14ac:dyDescent="0.2">
      <c r="J943" s="13"/>
      <c r="K943" s="6"/>
      <c r="N943" s="11"/>
    </row>
    <row r="944" spans="10:14" ht="15.75" customHeight="1" x14ac:dyDescent="0.2">
      <c r="J944" s="13"/>
      <c r="K944" s="6"/>
      <c r="N944" s="11"/>
    </row>
    <row r="945" spans="10:14" ht="15.75" customHeight="1" x14ac:dyDescent="0.2">
      <c r="J945" s="13"/>
      <c r="K945" s="6"/>
      <c r="N945" s="11"/>
    </row>
    <row r="946" spans="10:14" ht="15.75" customHeight="1" x14ac:dyDescent="0.2">
      <c r="J946" s="13"/>
      <c r="K946" s="6"/>
      <c r="N946" s="11"/>
    </row>
    <row r="947" spans="10:14" ht="15.75" customHeight="1" x14ac:dyDescent="0.2">
      <c r="J947" s="13"/>
      <c r="K947" s="6"/>
      <c r="N947" s="11"/>
    </row>
    <row r="948" spans="10:14" ht="15.75" customHeight="1" x14ac:dyDescent="0.2">
      <c r="J948" s="13"/>
      <c r="K948" s="6"/>
      <c r="N948" s="11"/>
    </row>
    <row r="949" spans="10:14" ht="15.75" customHeight="1" x14ac:dyDescent="0.2">
      <c r="J949" s="13"/>
      <c r="K949" s="6"/>
      <c r="N949" s="11"/>
    </row>
    <row r="950" spans="10:14" ht="15.75" customHeight="1" x14ac:dyDescent="0.2">
      <c r="J950" s="13"/>
      <c r="K950" s="6"/>
      <c r="N950" s="11"/>
    </row>
    <row r="951" spans="10:14" ht="15.75" customHeight="1" x14ac:dyDescent="0.2">
      <c r="J951" s="13"/>
      <c r="K951" s="6"/>
      <c r="N951" s="11"/>
    </row>
    <row r="952" spans="10:14" ht="15.75" customHeight="1" x14ac:dyDescent="0.2">
      <c r="J952" s="13"/>
      <c r="K952" s="6"/>
      <c r="N952" s="11"/>
    </row>
    <row r="953" spans="10:14" ht="15.75" customHeight="1" x14ac:dyDescent="0.2">
      <c r="J953" s="13"/>
      <c r="K953" s="6"/>
      <c r="N953" s="11"/>
    </row>
    <row r="954" spans="10:14" ht="15.75" customHeight="1" x14ac:dyDescent="0.2">
      <c r="J954" s="13"/>
      <c r="K954" s="6"/>
      <c r="N954" s="11"/>
    </row>
    <row r="955" spans="10:14" ht="15.75" customHeight="1" x14ac:dyDescent="0.2">
      <c r="J955" s="13"/>
      <c r="K955" s="6"/>
      <c r="N955" s="11"/>
    </row>
    <row r="956" spans="10:14" ht="15.75" customHeight="1" x14ac:dyDescent="0.2">
      <c r="J956" s="13"/>
      <c r="K956" s="6"/>
      <c r="N956" s="11"/>
    </row>
    <row r="957" spans="10:14" ht="15.75" customHeight="1" x14ac:dyDescent="0.2">
      <c r="J957" s="13"/>
      <c r="K957" s="6"/>
      <c r="N957" s="11"/>
    </row>
    <row r="958" spans="10:14" ht="15.75" customHeight="1" x14ac:dyDescent="0.2">
      <c r="J958" s="13"/>
      <c r="K958" s="6"/>
      <c r="N958" s="11"/>
    </row>
    <row r="959" spans="10:14" ht="15.75" customHeight="1" x14ac:dyDescent="0.2">
      <c r="J959" s="13"/>
      <c r="K959" s="6"/>
      <c r="N959" s="11"/>
    </row>
    <row r="960" spans="10:14" ht="15.75" customHeight="1" x14ac:dyDescent="0.2">
      <c r="J960" s="13"/>
      <c r="K960" s="6"/>
      <c r="N960" s="11"/>
    </row>
    <row r="961" spans="10:14" ht="15.75" customHeight="1" x14ac:dyDescent="0.2">
      <c r="J961" s="13"/>
      <c r="K961" s="6"/>
      <c r="N961" s="11"/>
    </row>
    <row r="962" spans="10:14" ht="15.75" customHeight="1" x14ac:dyDescent="0.2">
      <c r="J962" s="13"/>
      <c r="K962" s="6"/>
      <c r="N962" s="11"/>
    </row>
    <row r="963" spans="10:14" ht="15.75" customHeight="1" x14ac:dyDescent="0.2">
      <c r="J963" s="13"/>
      <c r="K963" s="6"/>
      <c r="N963" s="11"/>
    </row>
    <row r="964" spans="10:14" ht="15.75" customHeight="1" x14ac:dyDescent="0.2">
      <c r="J964" s="13"/>
      <c r="K964" s="6"/>
      <c r="N964" s="11"/>
    </row>
    <row r="965" spans="10:14" ht="15.75" customHeight="1" x14ac:dyDescent="0.2">
      <c r="J965" s="13"/>
      <c r="K965" s="6"/>
      <c r="N965" s="11"/>
    </row>
    <row r="966" spans="10:14" ht="15.75" customHeight="1" x14ac:dyDescent="0.2">
      <c r="J966" s="13"/>
      <c r="K966" s="6"/>
      <c r="N966" s="11"/>
    </row>
    <row r="967" spans="10:14" ht="15.75" customHeight="1" x14ac:dyDescent="0.2">
      <c r="J967" s="13"/>
      <c r="K967" s="6"/>
      <c r="N967" s="11"/>
    </row>
    <row r="968" spans="10:14" ht="15.75" customHeight="1" x14ac:dyDescent="0.2">
      <c r="J968" s="13"/>
      <c r="K968" s="6"/>
      <c r="N968" s="11"/>
    </row>
    <row r="969" spans="10:14" ht="15.75" customHeight="1" x14ac:dyDescent="0.2">
      <c r="J969" s="13"/>
      <c r="K969" s="6"/>
      <c r="N969" s="11"/>
    </row>
    <row r="970" spans="10:14" ht="15.75" customHeight="1" x14ac:dyDescent="0.2">
      <c r="J970" s="13"/>
      <c r="K970" s="6"/>
      <c r="N970" s="11"/>
    </row>
    <row r="971" spans="10:14" ht="15.75" customHeight="1" x14ac:dyDescent="0.2">
      <c r="J971" s="13"/>
      <c r="K971" s="6"/>
      <c r="N971" s="11"/>
    </row>
    <row r="972" spans="10:14" ht="15.75" customHeight="1" x14ac:dyDescent="0.2">
      <c r="J972" s="13"/>
      <c r="K972" s="6"/>
      <c r="N972" s="11"/>
    </row>
    <row r="973" spans="10:14" ht="15.75" customHeight="1" x14ac:dyDescent="0.2">
      <c r="J973" s="13"/>
      <c r="K973" s="6"/>
      <c r="N973" s="11"/>
    </row>
    <row r="974" spans="10:14" ht="15.75" customHeight="1" x14ac:dyDescent="0.2">
      <c r="J974" s="13"/>
      <c r="K974" s="6"/>
      <c r="N974" s="11"/>
    </row>
    <row r="975" spans="10:14" ht="15.75" customHeight="1" x14ac:dyDescent="0.2">
      <c r="J975" s="13"/>
      <c r="K975" s="6"/>
      <c r="N975" s="11"/>
    </row>
    <row r="976" spans="10:14" ht="15.75" customHeight="1" x14ac:dyDescent="0.2">
      <c r="J976" s="13"/>
      <c r="K976" s="6"/>
      <c r="N976" s="11"/>
    </row>
    <row r="977" spans="10:14" ht="15.75" customHeight="1" x14ac:dyDescent="0.2">
      <c r="J977" s="13"/>
      <c r="K977" s="6"/>
      <c r="N977" s="11"/>
    </row>
    <row r="978" spans="10:14" ht="15.75" customHeight="1" x14ac:dyDescent="0.2">
      <c r="J978" s="13"/>
      <c r="K978" s="6"/>
      <c r="N978" s="11"/>
    </row>
    <row r="979" spans="10:14" ht="15.75" customHeight="1" x14ac:dyDescent="0.2">
      <c r="J979" s="13"/>
      <c r="K979" s="6"/>
      <c r="N979" s="11"/>
    </row>
    <row r="980" spans="10:14" ht="15.75" customHeight="1" x14ac:dyDescent="0.2">
      <c r="J980" s="13"/>
      <c r="K980" s="6"/>
      <c r="N980" s="11"/>
    </row>
    <row r="981" spans="10:14" ht="15.75" customHeight="1" x14ac:dyDescent="0.2">
      <c r="J981" s="13"/>
      <c r="K981" s="6"/>
      <c r="N981" s="11"/>
    </row>
    <row r="982" spans="10:14" ht="15.75" customHeight="1" x14ac:dyDescent="0.2">
      <c r="J982" s="13"/>
      <c r="K982" s="6"/>
      <c r="N982" s="11"/>
    </row>
    <row r="983" spans="10:14" ht="15.75" customHeight="1" x14ac:dyDescent="0.2">
      <c r="J983" s="13"/>
      <c r="K983" s="6"/>
      <c r="N983" s="11"/>
    </row>
    <row r="984" spans="10:14" ht="15.75" customHeight="1" x14ac:dyDescent="0.2">
      <c r="J984" s="13"/>
      <c r="K984" s="6"/>
      <c r="N984" s="11"/>
    </row>
    <row r="985" spans="10:14" ht="15.75" customHeight="1" x14ac:dyDescent="0.2">
      <c r="J985" s="13"/>
      <c r="K985" s="6"/>
      <c r="N985" s="11"/>
    </row>
    <row r="986" spans="10:14" ht="15.75" customHeight="1" x14ac:dyDescent="0.2">
      <c r="J986" s="13"/>
      <c r="K986" s="6"/>
      <c r="N986" s="11"/>
    </row>
    <row r="987" spans="10:14" ht="15.75" customHeight="1" x14ac:dyDescent="0.2">
      <c r="J987" s="13"/>
      <c r="K987" s="6"/>
      <c r="N987" s="11"/>
    </row>
    <row r="988" spans="10:14" ht="15.75" customHeight="1" x14ac:dyDescent="0.2">
      <c r="J988" s="13"/>
      <c r="K988" s="6"/>
      <c r="N988" s="11"/>
    </row>
    <row r="989" spans="10:14" ht="15.75" customHeight="1" x14ac:dyDescent="0.2">
      <c r="J989" s="13"/>
      <c r="K989" s="6"/>
      <c r="N989" s="11"/>
    </row>
    <row r="990" spans="10:14" ht="15.75" customHeight="1" x14ac:dyDescent="0.2">
      <c r="J990" s="13"/>
      <c r="K990" s="6"/>
      <c r="N990" s="11"/>
    </row>
    <row r="991" spans="10:14" ht="15.75" customHeight="1" x14ac:dyDescent="0.2">
      <c r="J991" s="13"/>
      <c r="K991" s="6"/>
      <c r="N991" s="11"/>
    </row>
    <row r="992" spans="10:14" ht="15.75" customHeight="1" x14ac:dyDescent="0.2">
      <c r="J992" s="13"/>
      <c r="K992" s="6"/>
      <c r="N992" s="11"/>
    </row>
    <row r="993" spans="10:14" ht="15.75" customHeight="1" x14ac:dyDescent="0.2">
      <c r="J993" s="13"/>
      <c r="K993" s="6"/>
      <c r="N993" s="11"/>
    </row>
    <row r="994" spans="10:14" ht="15.75" customHeight="1" x14ac:dyDescent="0.2">
      <c r="J994" s="13"/>
      <c r="K994" s="6"/>
      <c r="N994" s="11"/>
    </row>
    <row r="995" spans="10:14" ht="15.75" customHeight="1" x14ac:dyDescent="0.2">
      <c r="J995" s="13"/>
      <c r="K995" s="6"/>
      <c r="N995" s="11"/>
    </row>
    <row r="996" spans="10:14" ht="15.75" customHeight="1" x14ac:dyDescent="0.2">
      <c r="J996" s="13"/>
      <c r="K996" s="6"/>
      <c r="N996" s="11"/>
    </row>
    <row r="997" spans="10:14" ht="15.75" customHeight="1" x14ac:dyDescent="0.2">
      <c r="J997" s="13"/>
      <c r="K997" s="6"/>
      <c r="N997" s="11"/>
    </row>
    <row r="998" spans="10:14" ht="15.75" customHeight="1" x14ac:dyDescent="0.2">
      <c r="J998" s="13"/>
      <c r="K998" s="6"/>
      <c r="N998" s="11"/>
    </row>
    <row r="999" spans="10:14" ht="15.75" customHeight="1" x14ac:dyDescent="0.2">
      <c r="J999" s="13"/>
      <c r="K999" s="6"/>
      <c r="N999" s="11"/>
    </row>
    <row r="1000" spans="10:14" ht="15.75" customHeight="1" x14ac:dyDescent="0.2">
      <c r="J1000" s="13"/>
      <c r="K1000" s="6"/>
      <c r="N1000" s="11"/>
    </row>
  </sheetData>
  <sheetProtection algorithmName="SHA-512" hashValue="UUvhaEpTGOUV0ABNbcKci64i3ioFlOQkhxjjaHO3CFlE1uU7VOy8ljn5a2e0HnBjKNUNNEhHxV0Ir7u5iYafpA==" saltValue="TTrxZyyiUDR33DXysKzA9A==" spinCount="100000" sheet="1" objects="1" scenarios="1"/>
  <mergeCells count="37">
    <mergeCell ref="I32:J32"/>
    <mergeCell ref="I38:J38"/>
    <mergeCell ref="I39:J39"/>
    <mergeCell ref="I40:J40"/>
    <mergeCell ref="I41:J41"/>
    <mergeCell ref="I42:J42"/>
    <mergeCell ref="I33:J33"/>
    <mergeCell ref="I34:J34"/>
    <mergeCell ref="I35:J35"/>
    <mergeCell ref="I36:J36"/>
    <mergeCell ref="I37:J37"/>
    <mergeCell ref="B19:C19"/>
    <mergeCell ref="D19:E19"/>
    <mergeCell ref="B8:C8"/>
    <mergeCell ref="D8:E8"/>
    <mergeCell ref="I8:L9"/>
    <mergeCell ref="D9:E9"/>
    <mergeCell ref="I11:L30"/>
    <mergeCell ref="D12:E12"/>
    <mergeCell ref="D13:E13"/>
    <mergeCell ref="B16:C16"/>
    <mergeCell ref="B17:C17"/>
    <mergeCell ref="D17:E17"/>
    <mergeCell ref="B18:C18"/>
    <mergeCell ref="D18:E18"/>
    <mergeCell ref="B7:C7"/>
    <mergeCell ref="B13:C13"/>
    <mergeCell ref="B14:C14"/>
    <mergeCell ref="D14:E14"/>
    <mergeCell ref="B15:C15"/>
    <mergeCell ref="D15:E15"/>
    <mergeCell ref="B2:G3"/>
    <mergeCell ref="D4:E4"/>
    <mergeCell ref="B5:C5"/>
    <mergeCell ref="D5:G5"/>
    <mergeCell ref="B6:C6"/>
    <mergeCell ref="D6:E6"/>
  </mergeCells>
  <conditionalFormatting sqref="D5 D13 F13:G13 D18:D19 G15 D15 G18:G19">
    <cfRule type="containsBlanks" dxfId="67" priority="26">
      <formula>LEN(TRIM(D5))=0</formula>
    </cfRule>
  </conditionalFormatting>
  <conditionalFormatting sqref="G6">
    <cfRule type="containsBlanks" dxfId="66" priority="27">
      <formula>LEN(TRIM(G6))=0</formula>
    </cfRule>
  </conditionalFormatting>
  <conditionalFormatting sqref="D6">
    <cfRule type="containsBlanks" dxfId="65" priority="28">
      <formula>LEN(TRIM(D6))=0</formula>
    </cfRule>
  </conditionalFormatting>
  <conditionalFormatting sqref="D8">
    <cfRule type="containsBlanks" dxfId="64" priority="29">
      <formula>LEN(TRIM(D8))=0</formula>
    </cfRule>
  </conditionalFormatting>
  <conditionalFormatting sqref="C25">
    <cfRule type="containsBlanks" dxfId="63" priority="31">
      <formula>LEN(TRIM(C25))=0</formula>
    </cfRule>
  </conditionalFormatting>
  <conditionalFormatting sqref="D25:G25">
    <cfRule type="containsBlanks" dxfId="62" priority="103">
      <formula>LEN(TRIM(D25))=0</formula>
    </cfRule>
  </conditionalFormatting>
  <conditionalFormatting sqref="D26:G26">
    <cfRule type="expression" dxfId="61" priority="37">
      <formula>$C$26&gt;0</formula>
    </cfRule>
  </conditionalFormatting>
  <conditionalFormatting sqref="G8">
    <cfRule type="containsBlanks" dxfId="60" priority="40">
      <formula>LEN(TRIM(G8))=0</formula>
    </cfRule>
  </conditionalFormatting>
  <conditionalFormatting sqref="G14 D14">
    <cfRule type="containsBlanks" dxfId="59" priority="41">
      <formula>LEN(TRIM(G14))=0</formula>
    </cfRule>
  </conditionalFormatting>
  <conditionalFormatting sqref="D28:G28">
    <cfRule type="expression" dxfId="58" priority="44">
      <formula>$C$28&gt;0</formula>
    </cfRule>
  </conditionalFormatting>
  <conditionalFormatting sqref="D30:G30">
    <cfRule type="expression" dxfId="57" priority="47">
      <formula>$C$30&gt;0</formula>
    </cfRule>
  </conditionalFormatting>
  <conditionalFormatting sqref="D9">
    <cfRule type="containsBlanks" dxfId="56" priority="50">
      <formula>LEN(TRIM(D9))=0</formula>
    </cfRule>
  </conditionalFormatting>
  <conditionalFormatting sqref="F14">
    <cfRule type="containsBlanks" dxfId="55" priority="51">
      <formula>LEN(TRIM(F14))=0</formula>
    </cfRule>
  </conditionalFormatting>
  <conditionalFormatting sqref="F15">
    <cfRule type="containsBlanks" dxfId="54" priority="52">
      <formula>LEN(TRIM(F15))=0</formula>
    </cfRule>
  </conditionalFormatting>
  <conditionalFormatting sqref="F18">
    <cfRule type="containsBlanks" dxfId="53" priority="53">
      <formula>LEN(TRIM(F18))=0</formula>
    </cfRule>
  </conditionalFormatting>
  <conditionalFormatting sqref="F19">
    <cfRule type="containsBlanks" dxfId="52" priority="54">
      <formula>LEN(TRIM(F19))=0</formula>
    </cfRule>
  </conditionalFormatting>
  <conditionalFormatting sqref="D31:G31">
    <cfRule type="expression" dxfId="51" priority="56">
      <formula>$C$31&gt;0</formula>
    </cfRule>
  </conditionalFormatting>
  <conditionalFormatting sqref="D32:G32">
    <cfRule type="expression" dxfId="50" priority="60">
      <formula>$C$32&gt;0</formula>
    </cfRule>
  </conditionalFormatting>
  <conditionalFormatting sqref="D33:G33">
    <cfRule type="expression" dxfId="49" priority="64">
      <formula>$C$33&gt;0</formula>
    </cfRule>
  </conditionalFormatting>
  <conditionalFormatting sqref="D34:G34">
    <cfRule type="expression" dxfId="48" priority="68">
      <formula>$C$34&gt;0</formula>
    </cfRule>
  </conditionalFormatting>
  <conditionalFormatting sqref="D35:G35">
    <cfRule type="expression" dxfId="47" priority="72">
      <formula>$C$35&gt;0</formula>
    </cfRule>
  </conditionalFormatting>
  <conditionalFormatting sqref="D36:G36">
    <cfRule type="expression" dxfId="46" priority="76">
      <formula>$C$36&gt;0</formula>
    </cfRule>
  </conditionalFormatting>
  <conditionalFormatting sqref="D37:G37">
    <cfRule type="expression" dxfId="45" priority="80">
      <formula>$C$37&gt;0</formula>
    </cfRule>
  </conditionalFormatting>
  <conditionalFormatting sqref="D38:G38">
    <cfRule type="expression" dxfId="44" priority="84">
      <formula>$C$38&gt;0</formula>
    </cfRule>
  </conditionalFormatting>
  <conditionalFormatting sqref="D39:G39">
    <cfRule type="expression" dxfId="43" priority="88">
      <formula>$C$39&gt;0</formula>
    </cfRule>
  </conditionalFormatting>
  <conditionalFormatting sqref="D40:G40">
    <cfRule type="expression" dxfId="42" priority="92">
      <formula>$C$40&gt;0</formula>
    </cfRule>
  </conditionalFormatting>
  <conditionalFormatting sqref="D41:G41">
    <cfRule type="expression" dxfId="41" priority="96">
      <formula>$C$41&gt;0</formula>
    </cfRule>
  </conditionalFormatting>
  <conditionalFormatting sqref="D42:G42">
    <cfRule type="expression" dxfId="40" priority="100">
      <formula>$C$42&gt;0</formula>
    </cfRule>
  </conditionalFormatting>
  <conditionalFormatting sqref="I33 K33:L33 L35">
    <cfRule type="containsBlanks" dxfId="39" priority="23">
      <formula>LEN(TRIM(I33))=0</formula>
    </cfRule>
  </conditionalFormatting>
  <conditionalFormatting sqref="K34">
    <cfRule type="containsBlanks" dxfId="38" priority="24">
      <formula>LEN(TRIM(K34))=0</formula>
    </cfRule>
  </conditionalFormatting>
  <conditionalFormatting sqref="K35">
    <cfRule type="containsBlanks" dxfId="37" priority="25">
      <formula>LEN(TRIM(K35))=0</formula>
    </cfRule>
  </conditionalFormatting>
  <conditionalFormatting sqref="L36">
    <cfRule type="containsBlanks" dxfId="36" priority="21">
      <formula>LEN(TRIM(L36))=0</formula>
    </cfRule>
  </conditionalFormatting>
  <conditionalFormatting sqref="K36">
    <cfRule type="containsBlanks" dxfId="35" priority="22">
      <formula>LEN(TRIM(K36))=0</formula>
    </cfRule>
  </conditionalFormatting>
  <conditionalFormatting sqref="L37:L39">
    <cfRule type="containsBlanks" dxfId="34" priority="19">
      <formula>LEN(TRIM(L37))=0</formula>
    </cfRule>
  </conditionalFormatting>
  <conditionalFormatting sqref="K37:K39">
    <cfRule type="containsBlanks" dxfId="33" priority="20">
      <formula>LEN(TRIM(K37))=0</formula>
    </cfRule>
  </conditionalFormatting>
  <conditionalFormatting sqref="L40">
    <cfRule type="containsBlanks" dxfId="32" priority="17">
      <formula>LEN(TRIM(L40))=0</formula>
    </cfRule>
  </conditionalFormatting>
  <conditionalFormatting sqref="K40">
    <cfRule type="containsBlanks" dxfId="31" priority="18">
      <formula>LEN(TRIM(K40))=0</formula>
    </cfRule>
  </conditionalFormatting>
  <conditionalFormatting sqref="L41">
    <cfRule type="containsBlanks" dxfId="30" priority="15">
      <formula>LEN(TRIM(L41))=0</formula>
    </cfRule>
  </conditionalFormatting>
  <conditionalFormatting sqref="K41">
    <cfRule type="containsBlanks" dxfId="29" priority="16">
      <formula>LEN(TRIM(K41))=0</formula>
    </cfRule>
  </conditionalFormatting>
  <conditionalFormatting sqref="L42">
    <cfRule type="containsBlanks" dxfId="28" priority="13">
      <formula>LEN(TRIM(L42))=0</formula>
    </cfRule>
  </conditionalFormatting>
  <conditionalFormatting sqref="K42">
    <cfRule type="containsBlanks" dxfId="27" priority="14">
      <formula>LEN(TRIM(K42))=0</formula>
    </cfRule>
  </conditionalFormatting>
  <conditionalFormatting sqref="I34">
    <cfRule type="containsBlanks" dxfId="26" priority="12">
      <formula>LEN(TRIM(I34))=0</formula>
    </cfRule>
  </conditionalFormatting>
  <conditionalFormatting sqref="I35">
    <cfRule type="containsBlanks" dxfId="25" priority="11">
      <formula>LEN(TRIM(I35))=0</formula>
    </cfRule>
  </conditionalFormatting>
  <conditionalFormatting sqref="I36">
    <cfRule type="containsBlanks" dxfId="24" priority="10">
      <formula>LEN(TRIM(I36))=0</formula>
    </cfRule>
  </conditionalFormatting>
  <conditionalFormatting sqref="I37">
    <cfRule type="containsBlanks" dxfId="23" priority="9">
      <formula>LEN(TRIM(I37))=0</formula>
    </cfRule>
  </conditionalFormatting>
  <conditionalFormatting sqref="I38">
    <cfRule type="containsBlanks" dxfId="22" priority="8">
      <formula>LEN(TRIM(I38))=0</formula>
    </cfRule>
  </conditionalFormatting>
  <conditionalFormatting sqref="I39">
    <cfRule type="containsBlanks" dxfId="21" priority="7">
      <formula>LEN(TRIM(I39))=0</formula>
    </cfRule>
  </conditionalFormatting>
  <conditionalFormatting sqref="I40">
    <cfRule type="containsBlanks" dxfId="20" priority="6">
      <formula>LEN(TRIM(I40))=0</formula>
    </cfRule>
  </conditionalFormatting>
  <conditionalFormatting sqref="I41">
    <cfRule type="containsBlanks" dxfId="19" priority="5">
      <formula>LEN(TRIM(I41))=0</formula>
    </cfRule>
  </conditionalFormatting>
  <conditionalFormatting sqref="I42">
    <cfRule type="containsBlanks" dxfId="18" priority="4">
      <formula>LEN(TRIM(I42))=0</formula>
    </cfRule>
  </conditionalFormatting>
  <conditionalFormatting sqref="L34">
    <cfRule type="containsBlanks" dxfId="17" priority="3">
      <formula>LEN(TRIM(L34))=0</formula>
    </cfRule>
  </conditionalFormatting>
  <conditionalFormatting sqref="D27:G27">
    <cfRule type="expression" dxfId="16" priority="2">
      <formula>$C$27&gt;0</formula>
    </cfRule>
  </conditionalFormatting>
  <conditionalFormatting sqref="D29:G29">
    <cfRule type="expression" dxfId="15" priority="1">
      <formula>$C$29&gt;0</formula>
    </cfRule>
  </conditionalFormatting>
  <dataValidations count="3">
    <dataValidation type="custom" allowBlank="1" showErrorMessage="1" sqref="D5" xr:uid="{00000000-0002-0000-0000-000000000000}">
      <formula1>GT(LEN(D5),(2))</formula1>
    </dataValidation>
    <dataValidation type="list" allowBlank="1" showErrorMessage="1" sqref="G6" xr:uid="{00000000-0002-0000-0000-000002000000}">
      <formula1>"UCI CN,KAT 1,KAT 2,KAT 3"</formula1>
    </dataValidation>
    <dataValidation type="date" operator="greaterThan" allowBlank="1" showErrorMessage="1" sqref="D8" xr:uid="{00000000-0002-0000-0000-000003000000}">
      <formula1>42736</formula1>
    </dataValidation>
  </dataValidations>
  <pageMargins left="0.7" right="0.7" top="0.75" bottom="0.75" header="0" footer="0"/>
  <pageSetup paperSize="9" orientation="portrait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X1000"/>
  <sheetViews>
    <sheetView tabSelected="1" zoomScale="120" zoomScaleNormal="120" workbookViewId="0">
      <selection activeCell="N7" sqref="N7:W8"/>
    </sheetView>
  </sheetViews>
  <sheetFormatPr baseColWidth="10" defaultColWidth="12.6640625" defaultRowHeight="15" customHeight="1" x14ac:dyDescent="0.15"/>
  <cols>
    <col min="1" max="1" width="1.1640625" style="49" customWidth="1"/>
    <col min="2" max="2" width="46.83203125" style="49" customWidth="1"/>
    <col min="3" max="3" width="4.6640625" style="49" customWidth="1"/>
    <col min="4" max="4" width="7.33203125" style="49" hidden="1" customWidth="1"/>
    <col min="5" max="5" width="8.83203125" style="49" hidden="1" customWidth="1"/>
    <col min="6" max="6" width="6" style="49" hidden="1" customWidth="1"/>
    <col min="7" max="7" width="17" style="49" customWidth="1"/>
    <col min="8" max="8" width="1.1640625" style="49" hidden="1" customWidth="1"/>
    <col min="9" max="9" width="1.1640625" style="49" customWidth="1"/>
    <col min="10" max="10" width="2.1640625" style="49" customWidth="1"/>
    <col min="11" max="22" width="3.5" style="49" customWidth="1"/>
    <col min="23" max="23" width="9" style="49" customWidth="1"/>
    <col min="24" max="52" width="3.5" style="49" customWidth="1"/>
    <col min="53" max="53" width="1.83203125" style="49" customWidth="1"/>
    <col min="54" max="54" width="2.6640625" style="49" customWidth="1"/>
    <col min="55" max="55" width="1.1640625" style="49" customWidth="1"/>
    <col min="56" max="56" width="41.33203125" style="133" hidden="1" customWidth="1"/>
    <col min="57" max="57" width="4.33203125" style="134" hidden="1" customWidth="1"/>
    <col min="58" max="59" width="2.83203125" style="49" hidden="1" customWidth="1"/>
    <col min="60" max="76" width="2.83203125" style="49" customWidth="1"/>
    <col min="77" max="16384" width="12.6640625" style="49"/>
  </cols>
  <sheetData>
    <row r="1" spans="1:76" ht="66.75" customHeight="1" x14ac:dyDescent="0.15">
      <c r="A1" s="42"/>
      <c r="B1" s="43"/>
      <c r="C1" s="44"/>
      <c r="D1" s="44"/>
      <c r="E1" s="45"/>
      <c r="F1" s="45"/>
      <c r="G1" s="42"/>
      <c r="H1" s="28"/>
      <c r="I1" s="187" t="s">
        <v>68</v>
      </c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9"/>
      <c r="BC1" s="46"/>
      <c r="BD1" s="47"/>
      <c r="BE1" s="48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</row>
    <row r="2" spans="1:76" ht="14.25" customHeight="1" x14ac:dyDescent="0.15">
      <c r="A2" s="42"/>
      <c r="C2" s="44"/>
      <c r="D2" s="44"/>
      <c r="E2" s="45"/>
      <c r="F2" s="45"/>
      <c r="G2" s="42"/>
      <c r="H2" s="28"/>
      <c r="I2" s="190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2"/>
      <c r="BC2" s="28"/>
      <c r="BD2" s="50"/>
      <c r="BE2" s="51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</row>
    <row r="3" spans="1:76" ht="39.75" customHeight="1" x14ac:dyDescent="0.15">
      <c r="A3" s="42"/>
      <c r="C3" s="28"/>
      <c r="D3" s="52"/>
      <c r="E3" s="45"/>
      <c r="F3" s="53"/>
      <c r="G3" s="42"/>
      <c r="H3" s="28"/>
      <c r="I3" s="28"/>
      <c r="J3" s="193" t="s">
        <v>18</v>
      </c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6"/>
      <c r="BD3" s="197"/>
      <c r="BE3" s="198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</row>
    <row r="4" spans="1:76" ht="6" customHeight="1" x14ac:dyDescent="0.15">
      <c r="A4" s="54"/>
      <c r="C4" s="55"/>
      <c r="D4" s="56"/>
      <c r="E4" s="45"/>
      <c r="F4" s="45"/>
      <c r="G4" s="54"/>
      <c r="H4" s="28"/>
      <c r="I4" s="28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4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</row>
    <row r="5" spans="1:76" ht="29.25" customHeight="1" x14ac:dyDescent="0.3">
      <c r="A5" s="42"/>
      <c r="B5" s="199" t="s">
        <v>79</v>
      </c>
      <c r="C5" s="200"/>
      <c r="D5" s="200"/>
      <c r="E5" s="200"/>
      <c r="F5" s="200"/>
      <c r="G5" s="200"/>
      <c r="H5" s="28"/>
      <c r="I5" s="28"/>
      <c r="J5" s="201" t="str">
        <f>'1-Informatsioon'!D5 &amp; " " &amp;TEXT('1-Informatsioon'!D8,"dd.mm.yyyy") &amp; " " &amp;'1-Informatsioon'!F6&amp; " " &amp;'1-Informatsioon'!G6</f>
        <v xml:space="preserve"> 00.01.1900 Kategooria: </v>
      </c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3"/>
      <c r="BC5" s="57"/>
      <c r="BD5" s="198"/>
      <c r="BE5" s="198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</row>
    <row r="6" spans="1:76" ht="6" customHeight="1" x14ac:dyDescent="0.15">
      <c r="C6" s="55"/>
      <c r="D6" s="56"/>
      <c r="E6" s="43"/>
      <c r="F6" s="43"/>
      <c r="H6" s="28"/>
      <c r="I6" s="28"/>
      <c r="J6" s="57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58"/>
      <c r="BC6" s="57"/>
      <c r="BD6" s="59"/>
      <c r="BE6" s="60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</row>
    <row r="7" spans="1:76" ht="15" customHeight="1" x14ac:dyDescent="0.15">
      <c r="B7" s="62" t="s">
        <v>69</v>
      </c>
      <c r="C7" s="135" t="s">
        <v>71</v>
      </c>
      <c r="D7" s="56" t="str">
        <f>IF(C7&lt;4,1,"")</f>
        <v/>
      </c>
      <c r="E7" s="63">
        <f>IF(C7=3,3,4)</f>
        <v>4</v>
      </c>
      <c r="F7" s="43"/>
      <c r="H7" s="28"/>
      <c r="I7" s="28"/>
      <c r="J7" s="57"/>
      <c r="K7" s="28"/>
      <c r="L7" s="28"/>
      <c r="M7" s="28"/>
      <c r="N7" s="215" t="str">
        <f>IF(SUM(BE6:BE100)&gt;0,"LÕPETAMATA RAPORT","LÕPLIK RAPORT")</f>
        <v>LÕPETAMATA RAPORT</v>
      </c>
      <c r="O7" s="215"/>
      <c r="P7" s="215"/>
      <c r="Q7" s="215"/>
      <c r="R7" s="215"/>
      <c r="S7" s="215"/>
      <c r="T7" s="215"/>
      <c r="U7" s="215"/>
      <c r="V7" s="215"/>
      <c r="W7" s="215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58"/>
      <c r="BC7" s="57"/>
      <c r="BD7" s="64" t="str">
        <f>IF(D7="","Hinnang on määramata lahtris C7","")</f>
        <v>Hinnang on määramata lahtris C7</v>
      </c>
      <c r="BE7" s="65">
        <f>IF(BD7&gt;"999",1,0)</f>
        <v>1</v>
      </c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</row>
    <row r="8" spans="1:76" ht="15" customHeight="1" x14ac:dyDescent="0.15">
      <c r="B8" s="66" t="s">
        <v>80</v>
      </c>
      <c r="C8" s="136" t="s">
        <v>20</v>
      </c>
      <c r="D8" s="56"/>
      <c r="E8" s="63">
        <f>IF(C7=2,2,4)</f>
        <v>4</v>
      </c>
      <c r="F8" s="43"/>
      <c r="H8" s="28"/>
      <c r="I8" s="28"/>
      <c r="J8" s="57"/>
      <c r="K8" s="28"/>
      <c r="L8" s="28"/>
      <c r="M8" s="28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58"/>
      <c r="BC8" s="57"/>
      <c r="BD8" s="64" t="str">
        <f>IF(D22="","Hinnang on määramata lahtris C22","")</f>
        <v>Hinnang on määramata lahtris C22</v>
      </c>
      <c r="BE8" s="65">
        <f>IF(BD8&gt;"999",1,0)</f>
        <v>1</v>
      </c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</row>
    <row r="9" spans="1:76" ht="15" customHeight="1" x14ac:dyDescent="0.15">
      <c r="B9" s="68" t="s">
        <v>21</v>
      </c>
      <c r="C9" s="137" t="s">
        <v>20</v>
      </c>
      <c r="D9" s="44"/>
      <c r="E9" s="63">
        <f>IF(C7=1,1,4)</f>
        <v>4</v>
      </c>
      <c r="F9" s="43"/>
      <c r="G9" s="69"/>
      <c r="H9" s="28"/>
      <c r="I9" s="28"/>
      <c r="J9" s="57"/>
      <c r="K9" s="204">
        <f>'2-Hinnangud'!E45</f>
        <v>4</v>
      </c>
      <c r="L9" s="205"/>
      <c r="M9" s="28"/>
      <c r="N9" s="208" t="s">
        <v>22</v>
      </c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70"/>
      <c r="BB9" s="58"/>
      <c r="BC9" s="57"/>
      <c r="BD9" s="64" t="str">
        <f>IF(D29="","Hinnang on määramata lahtris C29","")</f>
        <v>Hinnang on määramata lahtris C29</v>
      </c>
      <c r="BE9" s="65">
        <f t="shared" ref="BE9:BE72" si="0">IF(BD9&gt;"999",1,0)</f>
        <v>1</v>
      </c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</row>
    <row r="10" spans="1:76" ht="15" customHeight="1" x14ac:dyDescent="0.15">
      <c r="B10" s="68" t="s">
        <v>23</v>
      </c>
      <c r="C10" s="137" t="s">
        <v>20</v>
      </c>
      <c r="D10" s="55"/>
      <c r="H10" s="28"/>
      <c r="I10" s="28"/>
      <c r="J10" s="57"/>
      <c r="K10" s="206"/>
      <c r="L10" s="207"/>
      <c r="M10" s="28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70"/>
      <c r="BB10" s="58"/>
      <c r="BC10" s="57"/>
      <c r="BD10" s="64" t="str">
        <f>IF(D35="","Hinnang on määramata lahtris C35","")</f>
        <v>Hinnang on määramata lahtris C35</v>
      </c>
      <c r="BE10" s="65">
        <f t="shared" si="0"/>
        <v>1</v>
      </c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</row>
    <row r="11" spans="1:76" ht="15" customHeight="1" x14ac:dyDescent="0.15">
      <c r="B11" s="68" t="s">
        <v>24</v>
      </c>
      <c r="C11" s="138" t="s">
        <v>20</v>
      </c>
      <c r="D11" s="55"/>
      <c r="H11" s="28"/>
      <c r="I11" s="28"/>
      <c r="J11" s="57"/>
      <c r="K11" s="210">
        <f>'2-Hinnangud'!E46</f>
        <v>4</v>
      </c>
      <c r="L11" s="211"/>
      <c r="M11" s="71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70"/>
      <c r="BB11" s="58"/>
      <c r="BC11" s="57"/>
      <c r="BD11" s="64" t="str">
        <f>IF(D40="","Hinnang on määramata lahtris C40","")</f>
        <v>Hinnang on määramata lahtris C40</v>
      </c>
      <c r="BE11" s="65">
        <f t="shared" si="0"/>
        <v>1</v>
      </c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</row>
    <row r="12" spans="1:76" ht="15" customHeight="1" x14ac:dyDescent="0.15">
      <c r="A12" s="72"/>
      <c r="B12" s="68" t="s">
        <v>25</v>
      </c>
      <c r="C12" s="137" t="s">
        <v>20</v>
      </c>
      <c r="D12" s="55"/>
      <c r="H12" s="28"/>
      <c r="I12" s="28"/>
      <c r="J12" s="57"/>
      <c r="K12" s="206"/>
      <c r="L12" s="207"/>
      <c r="M12" s="71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70"/>
      <c r="BB12" s="58"/>
      <c r="BC12" s="57"/>
      <c r="BD12" s="64" t="str">
        <f>IF(D45="","Hinnang on määramata lahtris C45","")</f>
        <v>Hinnang on määramata lahtris C45</v>
      </c>
      <c r="BE12" s="65">
        <f t="shared" si="0"/>
        <v>1</v>
      </c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</row>
    <row r="13" spans="1:76" ht="15" customHeight="1" x14ac:dyDescent="0.15">
      <c r="B13" s="68" t="s">
        <v>26</v>
      </c>
      <c r="C13" s="137" t="s">
        <v>20</v>
      </c>
      <c r="D13" s="73"/>
      <c r="G13" s="69"/>
      <c r="H13" s="28"/>
      <c r="I13" s="28"/>
      <c r="J13" s="57"/>
      <c r="K13" s="212">
        <f>'2-Hinnangud'!E47</f>
        <v>4</v>
      </c>
      <c r="L13" s="211"/>
      <c r="M13" s="71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70"/>
      <c r="BB13" s="58"/>
      <c r="BC13" s="57"/>
      <c r="BD13" s="64" t="str">
        <f>IF('1-Informatsioon'!D5="","Lehel ''1-informatsioon'' täitmata lahter D5","")</f>
        <v>Lehel ''1-informatsioon'' täitmata lahter D5</v>
      </c>
      <c r="BE13" s="65">
        <f t="shared" si="0"/>
        <v>1</v>
      </c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</row>
    <row r="14" spans="1:76" ht="15" customHeight="1" x14ac:dyDescent="0.15">
      <c r="B14" s="68" t="s">
        <v>27</v>
      </c>
      <c r="C14" s="137" t="s">
        <v>20</v>
      </c>
      <c r="D14" s="44"/>
      <c r="H14" s="28"/>
      <c r="I14" s="28"/>
      <c r="J14" s="57"/>
      <c r="K14" s="213"/>
      <c r="L14" s="214"/>
      <c r="M14" s="71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70"/>
      <c r="BB14" s="58"/>
      <c r="BC14" s="57"/>
      <c r="BD14" s="64" t="str">
        <f>IF('1-Informatsioon'!D6="","Lehel ''1-informatsioon'' täitmata lahter D6","")</f>
        <v>Lehel ''1-informatsioon'' täitmata lahter D6</v>
      </c>
      <c r="BE14" s="65">
        <f t="shared" si="0"/>
        <v>1</v>
      </c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</row>
    <row r="15" spans="1:76" ht="15" customHeight="1" x14ac:dyDescent="0.15">
      <c r="B15" s="68" t="s">
        <v>28</v>
      </c>
      <c r="C15" s="137" t="s">
        <v>20</v>
      </c>
      <c r="D15" s="44"/>
      <c r="H15" s="28"/>
      <c r="I15" s="28"/>
      <c r="J15" s="57"/>
      <c r="K15" s="54"/>
      <c r="L15" s="54"/>
      <c r="M15" s="71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58"/>
      <c r="BC15" s="57"/>
      <c r="BD15" s="64" t="str">
        <f>IF('1-Informatsioon'!D8="","Lehel ''1-informatsioon'' täitmata lahter D8","")</f>
        <v>Lehel ''1-informatsioon'' täitmata lahter D8</v>
      </c>
      <c r="BE15" s="65">
        <f t="shared" si="0"/>
        <v>1</v>
      </c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</row>
    <row r="16" spans="1:76" ht="15" customHeight="1" x14ac:dyDescent="0.15">
      <c r="B16" s="68" t="s">
        <v>29</v>
      </c>
      <c r="C16" s="137" t="s">
        <v>20</v>
      </c>
      <c r="D16" s="44"/>
      <c r="G16" s="72"/>
      <c r="H16" s="28"/>
      <c r="I16" s="28"/>
      <c r="J16" s="57"/>
      <c r="K16" s="74"/>
      <c r="L16" s="75"/>
      <c r="M16" s="75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7"/>
      <c r="BA16" s="77"/>
      <c r="BB16" s="58"/>
      <c r="BC16" s="57"/>
      <c r="BD16" s="64" t="str">
        <f>IF('1-Informatsioon'!D9="","Lehel ''1-informatsioon'' täitmata lahter D9","")</f>
        <v>Lehel ''1-informatsioon'' täitmata lahter D9</v>
      </c>
      <c r="BE16" s="65">
        <f t="shared" si="0"/>
        <v>1</v>
      </c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</row>
    <row r="17" spans="1:76" ht="15" customHeight="1" x14ac:dyDescent="0.15">
      <c r="B17" s="78" t="s">
        <v>30</v>
      </c>
      <c r="C17" s="137" t="s">
        <v>20</v>
      </c>
      <c r="D17" s="44"/>
      <c r="E17" s="43"/>
      <c r="F17" s="43"/>
      <c r="H17" s="28"/>
      <c r="I17" s="28"/>
      <c r="J17" s="57"/>
      <c r="K17" s="79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58"/>
      <c r="BC17" s="57"/>
      <c r="BD17" s="64" t="str">
        <f>IF('1-Informatsioon'!D13="","Lehel ''1-informatsioon'' täitmata lahter D13","")</f>
        <v>Lehel ''1-informatsioon'' täitmata lahter D13</v>
      </c>
      <c r="BE17" s="65">
        <f t="shared" si="0"/>
        <v>1</v>
      </c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</row>
    <row r="18" spans="1:76" ht="15" customHeight="1" x14ac:dyDescent="0.2">
      <c r="B18" s="80" t="s">
        <v>81</v>
      </c>
      <c r="C18" s="137" t="s">
        <v>20</v>
      </c>
      <c r="D18" s="44"/>
      <c r="E18" s="43"/>
      <c r="F18" s="43"/>
      <c r="H18" s="28"/>
      <c r="I18" s="28"/>
      <c r="J18" s="57"/>
      <c r="K18" s="81"/>
      <c r="L18" s="82">
        <f>+'2-Hinnangud'!E7</f>
        <v>4</v>
      </c>
      <c r="M18" s="28"/>
      <c r="N18" s="218" t="s">
        <v>19</v>
      </c>
      <c r="O18" s="194"/>
      <c r="P18" s="194"/>
      <c r="Q18" s="194"/>
      <c r="R18" s="194"/>
      <c r="S18" s="194"/>
      <c r="T18" s="194"/>
      <c r="U18" s="194"/>
      <c r="V18" s="194"/>
      <c r="W18" s="194"/>
      <c r="X18" s="28"/>
      <c r="Y18" s="81"/>
      <c r="Z18" s="82">
        <f>+'2-Hinnangud'!E22</f>
        <v>4</v>
      </c>
      <c r="AA18" s="28"/>
      <c r="AB18" s="218" t="s">
        <v>31</v>
      </c>
      <c r="AC18" s="194"/>
      <c r="AD18" s="194"/>
      <c r="AE18" s="194"/>
      <c r="AF18" s="194"/>
      <c r="AG18" s="194"/>
      <c r="AH18" s="194"/>
      <c r="AI18" s="194"/>
      <c r="AJ18" s="194"/>
      <c r="AK18" s="194"/>
      <c r="AL18" s="28"/>
      <c r="AM18" s="81"/>
      <c r="AN18" s="82">
        <f>+'2-Hinnangud'!E29</f>
        <v>4</v>
      </c>
      <c r="AO18" s="28"/>
      <c r="AP18" s="218" t="s">
        <v>32</v>
      </c>
      <c r="AQ18" s="194"/>
      <c r="AR18" s="194"/>
      <c r="AS18" s="194"/>
      <c r="AT18" s="194"/>
      <c r="AU18" s="194"/>
      <c r="AV18" s="194"/>
      <c r="AW18" s="194"/>
      <c r="AX18" s="194"/>
      <c r="AY18" s="194"/>
      <c r="AZ18" s="194"/>
      <c r="BA18" s="42"/>
      <c r="BB18" s="83"/>
      <c r="BC18" s="57"/>
      <c r="BD18" s="64" t="str">
        <f>IF('1-Informatsioon'!D14="","Lehel ''1-informatsioon'' täitmata lahter D14","")</f>
        <v>Lehel ''1-informatsioon'' täitmata lahter D14</v>
      </c>
      <c r="BE18" s="65">
        <f t="shared" si="0"/>
        <v>1</v>
      </c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</row>
    <row r="19" spans="1:76" ht="15" customHeight="1" x14ac:dyDescent="0.15">
      <c r="B19" s="80" t="s">
        <v>33</v>
      </c>
      <c r="C19" s="137" t="s">
        <v>20</v>
      </c>
      <c r="D19" s="44"/>
      <c r="E19" s="43"/>
      <c r="F19" s="43"/>
      <c r="H19" s="28"/>
      <c r="I19" s="28"/>
      <c r="J19" s="57"/>
      <c r="K19" s="81"/>
      <c r="L19" s="84">
        <f>+'2-Hinnangud'!E8</f>
        <v>4</v>
      </c>
      <c r="M19" s="28"/>
      <c r="N19" s="219" t="s">
        <v>72</v>
      </c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81"/>
      <c r="Z19" s="84">
        <f>+'2-Hinnangud'!E23</f>
        <v>4</v>
      </c>
      <c r="AA19" s="28"/>
      <c r="AB19" s="219" t="s">
        <v>72</v>
      </c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81"/>
      <c r="AN19" s="84">
        <f>+'2-Hinnangud'!E30</f>
        <v>4</v>
      </c>
      <c r="AO19" s="28"/>
      <c r="AP19" s="219" t="s">
        <v>72</v>
      </c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85"/>
      <c r="BB19" s="86"/>
      <c r="BC19" s="57"/>
      <c r="BD19" s="64" t="str">
        <f>IF('1-Informatsioon'!D15="","Lehel ''1-informatsioon'' täitmata lahter D15","")</f>
        <v>Lehel ''1-informatsioon'' täitmata lahter D15</v>
      </c>
      <c r="BE19" s="65">
        <f t="shared" si="0"/>
        <v>1</v>
      </c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</row>
    <row r="20" spans="1:76" ht="15" customHeight="1" x14ac:dyDescent="0.15">
      <c r="B20" s="87" t="s">
        <v>34</v>
      </c>
      <c r="C20" s="139" t="s">
        <v>20</v>
      </c>
      <c r="D20" s="55"/>
      <c r="H20" s="28"/>
      <c r="I20" s="28"/>
      <c r="J20" s="57"/>
      <c r="K20" s="81"/>
      <c r="L20" s="88">
        <f>+'2-Hinnangud'!E9</f>
        <v>4</v>
      </c>
      <c r="M20" s="28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81"/>
      <c r="Z20" s="88">
        <f>+'2-Hinnangud'!E24</f>
        <v>4</v>
      </c>
      <c r="AA20" s="28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81"/>
      <c r="AN20" s="88">
        <f>+'2-Hinnangud'!E31</f>
        <v>4</v>
      </c>
      <c r="AO20" s="28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85"/>
      <c r="BB20" s="86"/>
      <c r="BC20" s="57"/>
      <c r="BD20" s="64" t="str">
        <f>IF('1-Informatsioon'!D18="","Lehel ''1-informatsioon'' täitmata lahter D18","")</f>
        <v>Lehel ''1-informatsioon'' täitmata lahter D18</v>
      </c>
      <c r="BE20" s="65">
        <f t="shared" si="0"/>
        <v>1</v>
      </c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</row>
    <row r="21" spans="1:76" ht="15" customHeight="1" x14ac:dyDescent="0.15">
      <c r="A21" s="72"/>
      <c r="B21" s="89"/>
      <c r="C21" s="90"/>
      <c r="D21" s="73"/>
      <c r="H21" s="28"/>
      <c r="I21" s="28"/>
      <c r="J21" s="57"/>
      <c r="K21" s="81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81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81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91"/>
      <c r="BC21" s="57"/>
      <c r="BD21" s="64" t="str">
        <f>IF('1-Informatsioon'!D19="","Lehel ''1-informatsioon'' täitmata lahter D19","")</f>
        <v>Lehel ''1-informatsioon'' täitmata lahter D19</v>
      </c>
      <c r="BE21" s="65">
        <f t="shared" si="0"/>
        <v>1</v>
      </c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</row>
    <row r="22" spans="1:76" ht="15" customHeight="1" x14ac:dyDescent="0.15">
      <c r="B22" s="92" t="s">
        <v>31</v>
      </c>
      <c r="C22" s="140" t="s">
        <v>20</v>
      </c>
      <c r="D22" s="56" t="str">
        <f>IF(C22&lt;4,1,"")</f>
        <v/>
      </c>
      <c r="E22" s="63">
        <f>IF(C22=3,3,4)</f>
        <v>4</v>
      </c>
      <c r="F22" s="53" t="str">
        <f>IF(C22="","La note globale du Chapitre II n'a pas été renseignée (onglet Recap - Cellule C9)","")</f>
        <v/>
      </c>
      <c r="H22" s="28"/>
      <c r="I22" s="28"/>
      <c r="J22" s="57"/>
      <c r="K22" s="81"/>
      <c r="L22" s="222" t="s">
        <v>73</v>
      </c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8"/>
      <c r="Y22" s="93"/>
      <c r="Z22" s="222" t="s">
        <v>74</v>
      </c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8"/>
      <c r="AM22" s="93"/>
      <c r="AN22" s="222" t="s">
        <v>75</v>
      </c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223"/>
      <c r="AZ22" s="223"/>
      <c r="BA22" s="94"/>
      <c r="BB22" s="95"/>
      <c r="BC22" s="57"/>
      <c r="BD22" s="64" t="str">
        <f>IF('1-Informatsioon'!F13="","Lehel ''1-informatsioon'' täitmata lahter F13","")</f>
        <v>Lehel ''1-informatsioon'' täitmata lahter F13</v>
      </c>
      <c r="BE22" s="65">
        <f t="shared" si="0"/>
        <v>1</v>
      </c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</row>
    <row r="23" spans="1:76" ht="15" customHeight="1" x14ac:dyDescent="0.15">
      <c r="B23" s="78" t="s">
        <v>35</v>
      </c>
      <c r="C23" s="141" t="s">
        <v>20</v>
      </c>
      <c r="D23" s="44"/>
      <c r="E23" s="63">
        <f>IF(C22=2,2,4)</f>
        <v>4</v>
      </c>
      <c r="F23" s="45"/>
      <c r="H23" s="28"/>
      <c r="I23" s="28"/>
      <c r="J23" s="57"/>
      <c r="K23" s="81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8"/>
      <c r="Y23" s="9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8"/>
      <c r="AM23" s="93"/>
      <c r="AN23" s="223"/>
      <c r="AO23" s="223"/>
      <c r="AP23" s="223"/>
      <c r="AQ23" s="223"/>
      <c r="AR23" s="223"/>
      <c r="AS23" s="223"/>
      <c r="AT23" s="223"/>
      <c r="AU23" s="223"/>
      <c r="AV23" s="223"/>
      <c r="AW23" s="223"/>
      <c r="AX23" s="223"/>
      <c r="AY23" s="223"/>
      <c r="AZ23" s="223"/>
      <c r="BA23" s="94"/>
      <c r="BB23" s="95"/>
      <c r="BC23" s="57"/>
      <c r="BD23" s="64" t="str">
        <f>IF('1-Informatsioon'!F14="","Lehel ''1-informatsioon'' täitmata lahter F14","")</f>
        <v>Lehel ''1-informatsioon'' täitmata lahter F14</v>
      </c>
      <c r="BE23" s="65">
        <f t="shared" si="0"/>
        <v>1</v>
      </c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</row>
    <row r="24" spans="1:76" ht="15" customHeight="1" x14ac:dyDescent="0.15">
      <c r="B24" s="96" t="s">
        <v>82</v>
      </c>
      <c r="C24" s="141" t="s">
        <v>20</v>
      </c>
      <c r="D24" s="44"/>
      <c r="E24" s="63">
        <f>IF(C22=1,1,4)</f>
        <v>4</v>
      </c>
      <c r="F24" s="45"/>
      <c r="H24" s="28"/>
      <c r="I24" s="28"/>
      <c r="J24" s="57"/>
      <c r="K24" s="81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8"/>
      <c r="Y24" s="9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223"/>
      <c r="AK24" s="223"/>
      <c r="AL24" s="228"/>
      <c r="AM24" s="93"/>
      <c r="AN24" s="223"/>
      <c r="AO24" s="223"/>
      <c r="AP24" s="223"/>
      <c r="AQ24" s="223"/>
      <c r="AR24" s="223"/>
      <c r="AS24" s="223"/>
      <c r="AT24" s="223"/>
      <c r="AU24" s="223"/>
      <c r="AV24" s="223"/>
      <c r="AW24" s="223"/>
      <c r="AX24" s="223"/>
      <c r="AY24" s="223"/>
      <c r="AZ24" s="223"/>
      <c r="BA24" s="94"/>
      <c r="BB24" s="95"/>
      <c r="BC24" s="57"/>
      <c r="BD24" s="64" t="str">
        <f>IF('1-Informatsioon'!F15="","Lehel ''1-informatsioon'' täitmata lahter F15","")</f>
        <v>Lehel ''1-informatsioon'' täitmata lahter F15</v>
      </c>
      <c r="BE24" s="65">
        <f t="shared" si="0"/>
        <v>1</v>
      </c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</row>
    <row r="25" spans="1:76" ht="15" customHeight="1" x14ac:dyDescent="0.15">
      <c r="B25" s="68" t="s">
        <v>36</v>
      </c>
      <c r="C25" s="137" t="s">
        <v>20</v>
      </c>
      <c r="D25" s="44"/>
      <c r="G25" s="72"/>
      <c r="H25" s="28"/>
      <c r="I25" s="28"/>
      <c r="J25" s="57"/>
      <c r="K25" s="81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8"/>
      <c r="Y25" s="9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  <c r="AL25" s="228"/>
      <c r="AM25" s="93"/>
      <c r="AN25" s="223"/>
      <c r="AO25" s="223"/>
      <c r="AP25" s="223"/>
      <c r="AQ25" s="223"/>
      <c r="AR25" s="223"/>
      <c r="AS25" s="223"/>
      <c r="AT25" s="223"/>
      <c r="AU25" s="223"/>
      <c r="AV25" s="223"/>
      <c r="AW25" s="223"/>
      <c r="AX25" s="223"/>
      <c r="AY25" s="223"/>
      <c r="AZ25" s="223"/>
      <c r="BA25" s="94"/>
      <c r="BB25" s="95"/>
      <c r="BC25" s="57"/>
      <c r="BD25" s="64" t="str">
        <f>IF('1-Informatsioon'!F18="","Lehel ''1-informatsioon'' täitmata lahter F18","")</f>
        <v>Lehel ''1-informatsioon'' täitmata lahter F18</v>
      </c>
      <c r="BE25" s="65">
        <f t="shared" si="0"/>
        <v>1</v>
      </c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</row>
    <row r="26" spans="1:76" ht="15" customHeight="1" x14ac:dyDescent="0.15">
      <c r="B26" s="68" t="s">
        <v>37</v>
      </c>
      <c r="C26" s="137" t="s">
        <v>20</v>
      </c>
      <c r="D26" s="44"/>
      <c r="E26" s="43"/>
      <c r="F26" s="43"/>
      <c r="H26" s="28"/>
      <c r="I26" s="28"/>
      <c r="J26" s="57"/>
      <c r="K26" s="81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8"/>
      <c r="Y26" s="9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3"/>
      <c r="AK26" s="223"/>
      <c r="AL26" s="228"/>
      <c r="AM26" s="93"/>
      <c r="AN26" s="223"/>
      <c r="AO26" s="223"/>
      <c r="AP26" s="223"/>
      <c r="AQ26" s="223"/>
      <c r="AR26" s="223"/>
      <c r="AS26" s="223"/>
      <c r="AT26" s="223"/>
      <c r="AU26" s="223"/>
      <c r="AV26" s="223"/>
      <c r="AW26" s="223"/>
      <c r="AX26" s="223"/>
      <c r="AY26" s="223"/>
      <c r="AZ26" s="223"/>
      <c r="BA26" s="94"/>
      <c r="BB26" s="95"/>
      <c r="BC26" s="57"/>
      <c r="BD26" s="64" t="str">
        <f>IF('1-Informatsioon'!F19="","Lehel ''1-informatsioon'' täitmata lahter F19","")</f>
        <v>Lehel ''1-informatsioon'' täitmata lahter F19</v>
      </c>
      <c r="BE26" s="65">
        <f t="shared" si="0"/>
        <v>1</v>
      </c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</row>
    <row r="27" spans="1:76" ht="15" customHeight="1" x14ac:dyDescent="0.15">
      <c r="B27" s="97" t="s">
        <v>83</v>
      </c>
      <c r="C27" s="142" t="s">
        <v>20</v>
      </c>
      <c r="D27" s="44"/>
      <c r="E27" s="43"/>
      <c r="F27" s="43"/>
      <c r="H27" s="28"/>
      <c r="I27" s="28"/>
      <c r="J27" s="57"/>
      <c r="K27" s="81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8"/>
      <c r="Y27" s="9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3"/>
      <c r="AK27" s="223"/>
      <c r="AL27" s="228"/>
      <c r="AM27" s="93"/>
      <c r="AN27" s="223"/>
      <c r="AO27" s="223"/>
      <c r="AP27" s="223"/>
      <c r="AQ27" s="223"/>
      <c r="AR27" s="223"/>
      <c r="AS27" s="223"/>
      <c r="AT27" s="223"/>
      <c r="AU27" s="223"/>
      <c r="AV27" s="223"/>
      <c r="AW27" s="223"/>
      <c r="AX27" s="223"/>
      <c r="AY27" s="223"/>
      <c r="AZ27" s="223"/>
      <c r="BA27" s="94"/>
      <c r="BB27" s="95"/>
      <c r="BC27" s="57"/>
      <c r="BD27" s="64" t="str">
        <f>IF('1-Informatsioon'!G6="","Lehel ''1-informatsioon'' täitmata lahter G6","")</f>
        <v>Lehel ''1-informatsioon'' täitmata lahter G6</v>
      </c>
      <c r="BE27" s="65">
        <f t="shared" si="0"/>
        <v>1</v>
      </c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</row>
    <row r="28" spans="1:76" ht="15" customHeight="1" x14ac:dyDescent="0.15">
      <c r="B28" s="98"/>
      <c r="C28" s="99"/>
      <c r="D28" s="44"/>
      <c r="E28" s="43"/>
      <c r="F28" s="43"/>
      <c r="H28" s="28"/>
      <c r="I28" s="28"/>
      <c r="J28" s="57"/>
      <c r="K28" s="81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8"/>
      <c r="Y28" s="9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8"/>
      <c r="AM28" s="93"/>
      <c r="AN28" s="223"/>
      <c r="AO28" s="223"/>
      <c r="AP28" s="223"/>
      <c r="AQ28" s="223"/>
      <c r="AR28" s="223"/>
      <c r="AS28" s="223"/>
      <c r="AT28" s="223"/>
      <c r="AU28" s="223"/>
      <c r="AV28" s="223"/>
      <c r="AW28" s="223"/>
      <c r="AX28" s="223"/>
      <c r="AY28" s="223"/>
      <c r="AZ28" s="223"/>
      <c r="BA28" s="100"/>
      <c r="BB28" s="95"/>
      <c r="BC28" s="57"/>
      <c r="BD28" s="64" t="str">
        <f>IF('1-Informatsioon'!G8="","Lehel ''1-informatsioon'' täitmata lahter G8","")</f>
        <v>Lehel ''1-informatsioon'' täitmata lahter G8</v>
      </c>
      <c r="BE28" s="65">
        <f t="shared" si="0"/>
        <v>1</v>
      </c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</row>
    <row r="29" spans="1:76" ht="15" customHeight="1" x14ac:dyDescent="0.15">
      <c r="B29" s="101" t="s">
        <v>32</v>
      </c>
      <c r="C29" s="143" t="s">
        <v>20</v>
      </c>
      <c r="D29" s="56" t="str">
        <f>IF(C29&lt;4,1,"")</f>
        <v/>
      </c>
      <c r="E29" s="63">
        <f>IF(C29=3,3,4)</f>
        <v>4</v>
      </c>
      <c r="F29" s="53" t="str">
        <f>IF(C7="","La note globale du Chapitre III n'a pas été renseignée (onglet Recap - Cellule C16)","")</f>
        <v/>
      </c>
      <c r="H29" s="28"/>
      <c r="I29" s="28"/>
      <c r="J29" s="57"/>
      <c r="K29" s="81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8"/>
      <c r="Y29" s="9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8"/>
      <c r="AM29" s="9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94"/>
      <c r="BB29" s="95"/>
      <c r="BC29" s="57"/>
      <c r="BD29" s="64" t="str">
        <f>IF('1-Informatsioon'!G13="","Lehel ''1-informatsioon'' täitmata lahter G13","")</f>
        <v>Lehel ''1-informatsioon'' täitmata lahter G13</v>
      </c>
      <c r="BE29" s="65">
        <f t="shared" si="0"/>
        <v>1</v>
      </c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</row>
    <row r="30" spans="1:76" ht="15" customHeight="1" x14ac:dyDescent="0.15">
      <c r="B30" s="66" t="s">
        <v>38</v>
      </c>
      <c r="C30" s="144" t="s">
        <v>20</v>
      </c>
      <c r="D30" s="44"/>
      <c r="E30" s="63">
        <f>IF(C29=2,2,4)</f>
        <v>4</v>
      </c>
      <c r="F30" s="45"/>
      <c r="H30" s="28"/>
      <c r="I30" s="28"/>
      <c r="J30" s="57"/>
      <c r="K30" s="81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8"/>
      <c r="Y30" s="9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228"/>
      <c r="AM30" s="93"/>
      <c r="AN30" s="223"/>
      <c r="AO30" s="223"/>
      <c r="AP30" s="223"/>
      <c r="AQ30" s="223"/>
      <c r="AR30" s="223"/>
      <c r="AS30" s="223"/>
      <c r="AT30" s="223"/>
      <c r="AU30" s="223"/>
      <c r="AV30" s="223"/>
      <c r="AW30" s="223"/>
      <c r="AX30" s="223"/>
      <c r="AY30" s="223"/>
      <c r="AZ30" s="223"/>
      <c r="BA30" s="94"/>
      <c r="BB30" s="95"/>
      <c r="BC30" s="57"/>
      <c r="BD30" s="64" t="str">
        <f>IF('1-Informatsioon'!G14="","Lehel ''1-informatsioon'' täitmata lahter G14","")</f>
        <v>Lehel ''1-informatsioon'' täitmata lahter G14</v>
      </c>
      <c r="BE30" s="65">
        <f t="shared" si="0"/>
        <v>1</v>
      </c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</row>
    <row r="31" spans="1:76" ht="15" customHeight="1" x14ac:dyDescent="0.15">
      <c r="B31" s="102" t="s">
        <v>39</v>
      </c>
      <c r="C31" s="145" t="s">
        <v>20</v>
      </c>
      <c r="D31" s="44"/>
      <c r="E31" s="63">
        <f>IF(C29=1,1,4)</f>
        <v>4</v>
      </c>
      <c r="F31" s="45"/>
      <c r="H31" s="28"/>
      <c r="I31" s="28"/>
      <c r="J31" s="57"/>
      <c r="K31" s="81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81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81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5"/>
      <c r="BC31" s="57"/>
      <c r="BD31" s="64" t="str">
        <f>IF('1-Informatsioon'!G15="","Lehel ''1-informatsioon'' täitmata lahter G15","")</f>
        <v>Lehel ''1-informatsioon'' täitmata lahter G15</v>
      </c>
      <c r="BE31" s="65">
        <f t="shared" si="0"/>
        <v>1</v>
      </c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</row>
    <row r="32" spans="1:76" ht="15" customHeight="1" x14ac:dyDescent="0.15">
      <c r="B32" s="103" t="s">
        <v>40</v>
      </c>
      <c r="C32" s="146" t="s">
        <v>20</v>
      </c>
      <c r="D32" s="44"/>
      <c r="F32" s="45"/>
      <c r="H32" s="28"/>
      <c r="I32" s="28"/>
      <c r="J32" s="57"/>
      <c r="K32" s="8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8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8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94"/>
      <c r="BB32" s="95"/>
      <c r="BC32" s="57"/>
      <c r="BD32" s="64" t="str">
        <f>IF('1-Informatsioon'!G18="","Lehel ''1-informatsioon'' täitmata lahter G18","")</f>
        <v>Lehel ''1-informatsioon'' täitmata lahter G18</v>
      </c>
      <c r="BE32" s="65">
        <f t="shared" si="0"/>
        <v>1</v>
      </c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</row>
    <row r="33" spans="1:76" ht="6.75" customHeight="1" x14ac:dyDescent="0.15">
      <c r="B33" s="98"/>
      <c r="C33" s="99"/>
      <c r="D33" s="55"/>
      <c r="H33" s="28"/>
      <c r="I33" s="28"/>
      <c r="J33" s="57"/>
      <c r="K33" s="81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71"/>
      <c r="Y33" s="81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71"/>
      <c r="AM33" s="81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5"/>
      <c r="BC33" s="57"/>
      <c r="BD33" s="64"/>
      <c r="BE33" s="65">
        <f t="shared" si="0"/>
        <v>0</v>
      </c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</row>
    <row r="34" spans="1:76" ht="15" customHeight="1" x14ac:dyDescent="0.2">
      <c r="B34" s="98"/>
      <c r="C34" s="99"/>
      <c r="D34" s="44"/>
      <c r="E34" s="43"/>
      <c r="F34" s="43"/>
      <c r="H34" s="28"/>
      <c r="I34" s="28"/>
      <c r="J34" s="57"/>
      <c r="K34" s="81"/>
      <c r="L34" s="82">
        <f>+'2-Hinnangud'!E35</f>
        <v>4</v>
      </c>
      <c r="M34" s="57"/>
      <c r="N34" s="220" t="s">
        <v>41</v>
      </c>
      <c r="O34" s="221"/>
      <c r="P34" s="221"/>
      <c r="Q34" s="221"/>
      <c r="R34" s="221"/>
      <c r="S34" s="221"/>
      <c r="T34" s="221"/>
      <c r="U34" s="221"/>
      <c r="V34" s="221"/>
      <c r="W34" s="221"/>
      <c r="X34" s="104"/>
      <c r="Y34" s="81"/>
      <c r="Z34" s="82">
        <f>+'2-Hinnangud'!E40</f>
        <v>4</v>
      </c>
      <c r="AA34" s="28"/>
      <c r="AB34" s="224" t="s">
        <v>42</v>
      </c>
      <c r="AC34" s="225"/>
      <c r="AD34" s="225"/>
      <c r="AE34" s="225"/>
      <c r="AF34" s="225"/>
      <c r="AG34" s="225"/>
      <c r="AH34" s="225"/>
      <c r="AI34" s="225"/>
      <c r="AJ34" s="225"/>
      <c r="AK34" s="225"/>
      <c r="AL34" s="104"/>
      <c r="AM34" s="81"/>
      <c r="AN34" s="224" t="s">
        <v>43</v>
      </c>
      <c r="AO34" s="225"/>
      <c r="AP34" s="225"/>
      <c r="AQ34" s="225"/>
      <c r="AR34" s="225"/>
      <c r="AS34" s="225"/>
      <c r="AT34" s="225"/>
      <c r="AU34" s="225"/>
      <c r="AV34" s="225"/>
      <c r="AW34" s="225"/>
      <c r="AX34" s="225"/>
      <c r="AY34" s="225"/>
      <c r="AZ34" s="225"/>
      <c r="BA34" s="42"/>
      <c r="BB34" s="105"/>
      <c r="BC34" s="57"/>
      <c r="BD34" s="64" t="str">
        <f>IF('1-Informatsioon'!G19="","Lehel ''1-informatsioon'' täitmata lahter G19","")</f>
        <v>Lehel ''1-informatsioon'' täitmata lahter G19</v>
      </c>
      <c r="BE34" s="65">
        <f t="shared" si="0"/>
        <v>1</v>
      </c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</row>
    <row r="35" spans="1:76" ht="15" customHeight="1" x14ac:dyDescent="0.15">
      <c r="B35" s="92" t="s">
        <v>41</v>
      </c>
      <c r="C35" s="135" t="s">
        <v>20</v>
      </c>
      <c r="D35" s="56" t="str">
        <f>IF(C35&lt;4,1,"")</f>
        <v/>
      </c>
      <c r="E35" s="63">
        <f>IF(C35=3,3,4)</f>
        <v>4</v>
      </c>
      <c r="F35" s="53" t="str">
        <f>IF(C12="","La note globale du Chapitre III n'a pas été renseignée (onglet Recap - Cellule C16)","")</f>
        <v/>
      </c>
      <c r="H35" s="28"/>
      <c r="I35" s="28"/>
      <c r="J35" s="57"/>
      <c r="K35" s="81"/>
      <c r="L35" s="84">
        <f>+'2-Hinnangud'!E36</f>
        <v>4</v>
      </c>
      <c r="M35" s="28"/>
      <c r="N35" s="219" t="s">
        <v>72</v>
      </c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81"/>
      <c r="Z35" s="84">
        <f>+'2-Hinnangud'!E41</f>
        <v>4</v>
      </c>
      <c r="AA35" s="28"/>
      <c r="AB35" s="219" t="s">
        <v>72</v>
      </c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81"/>
      <c r="AN35" s="28"/>
      <c r="AO35" s="28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85"/>
      <c r="BB35" s="107"/>
      <c r="BC35" s="57"/>
      <c r="BD35" s="64" t="str">
        <f>IF('1-Informatsioon'!C25="","Lehel ''1-informatsioon'' täitmata lahter C25","")</f>
        <v>Lehel ''1-informatsioon'' täitmata lahter C25</v>
      </c>
      <c r="BE35" s="65">
        <f t="shared" si="0"/>
        <v>1</v>
      </c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</row>
    <row r="36" spans="1:76" ht="15" customHeight="1" x14ac:dyDescent="0.15">
      <c r="B36" s="108" t="s">
        <v>44</v>
      </c>
      <c r="C36" s="147" t="s">
        <v>20</v>
      </c>
      <c r="D36" s="44"/>
      <c r="E36" s="63">
        <f>IF(C35=2,2,4)</f>
        <v>4</v>
      </c>
      <c r="F36" s="45"/>
      <c r="H36" s="28"/>
      <c r="I36" s="28"/>
      <c r="J36" s="57"/>
      <c r="K36" s="81"/>
      <c r="L36" s="88">
        <f>+'2-Hinnangud'!E37</f>
        <v>4</v>
      </c>
      <c r="M36" s="28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81"/>
      <c r="Z36" s="88">
        <f>+'2-Hinnangud'!E42</f>
        <v>4</v>
      </c>
      <c r="AA36" s="28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81"/>
      <c r="AN36" s="109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1"/>
      <c r="BA36" s="85"/>
      <c r="BB36" s="107"/>
      <c r="BC36" s="57"/>
      <c r="BD36" s="64" t="str">
        <f>IF('1-Informatsioon'!D25="","Lehel ''1-informatsioon'' täitmata lahter D25","")</f>
        <v>Lehel ''1-informatsioon'' täitmata lahter D25</v>
      </c>
      <c r="BE36" s="65">
        <f t="shared" si="0"/>
        <v>1</v>
      </c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</row>
    <row r="37" spans="1:76" ht="15" customHeight="1" x14ac:dyDescent="0.15">
      <c r="B37" s="96" t="s">
        <v>45</v>
      </c>
      <c r="C37" s="137" t="s">
        <v>20</v>
      </c>
      <c r="D37" s="44"/>
      <c r="E37" s="63">
        <f>IF(C35=1,1,4)</f>
        <v>4</v>
      </c>
      <c r="F37" s="45"/>
      <c r="H37" s="28"/>
      <c r="I37" s="28"/>
      <c r="J37" s="57"/>
      <c r="K37" s="81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81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81"/>
      <c r="AN37" s="112"/>
      <c r="AZ37" s="113"/>
      <c r="BA37" s="28"/>
      <c r="BB37" s="91"/>
      <c r="BC37" s="57"/>
      <c r="BD37" s="64" t="str">
        <f>IF('1-Informatsioon'!E25="","Lehel ''1-informatsioon'' täitmata lahter E25","")</f>
        <v>Lehel ''1-informatsioon'' täitmata lahter E25</v>
      </c>
      <c r="BE37" s="65">
        <f t="shared" si="0"/>
        <v>1</v>
      </c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</row>
    <row r="38" spans="1:76" ht="15" customHeight="1" x14ac:dyDescent="0.15">
      <c r="A38" s="72"/>
      <c r="B38" s="114" t="s">
        <v>46</v>
      </c>
      <c r="C38" s="148" t="s">
        <v>20</v>
      </c>
      <c r="D38" s="44"/>
      <c r="E38" s="43"/>
      <c r="F38" s="43"/>
      <c r="H38" s="28"/>
      <c r="I38" s="28"/>
      <c r="J38" s="57"/>
      <c r="K38" s="81"/>
      <c r="L38" s="229" t="s">
        <v>76</v>
      </c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30"/>
      <c r="Y38" s="93"/>
      <c r="Z38" s="229" t="s">
        <v>77</v>
      </c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30"/>
      <c r="AM38" s="93"/>
      <c r="AN38" s="216" t="s">
        <v>78</v>
      </c>
      <c r="AO38" s="216"/>
      <c r="AP38" s="216"/>
      <c r="AQ38" s="216"/>
      <c r="AR38" s="216"/>
      <c r="AS38" s="216"/>
      <c r="AT38" s="216"/>
      <c r="AU38" s="216"/>
      <c r="AV38" s="216"/>
      <c r="AW38" s="216"/>
      <c r="AX38" s="216"/>
      <c r="AY38" s="216"/>
      <c r="AZ38" s="216"/>
      <c r="BA38" s="217"/>
      <c r="BB38" s="95"/>
      <c r="BC38" s="57"/>
      <c r="BD38" s="64" t="str">
        <f>IF('1-Informatsioon'!F25="","Lehel ''1-informatsioon'' täitmata lahter F25","")</f>
        <v>Lehel ''1-informatsioon'' täitmata lahter F25</v>
      </c>
      <c r="BE38" s="65">
        <f t="shared" si="0"/>
        <v>1</v>
      </c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</row>
    <row r="39" spans="1:76" ht="15" customHeight="1" x14ac:dyDescent="0.15">
      <c r="B39" s="115"/>
      <c r="C39" s="90"/>
      <c r="D39" s="55"/>
      <c r="H39" s="28"/>
      <c r="I39" s="28"/>
      <c r="J39" s="57"/>
      <c r="K39" s="81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30"/>
      <c r="Y39" s="93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30"/>
      <c r="AM39" s="93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7"/>
      <c r="BB39" s="95"/>
      <c r="BC39" s="57"/>
      <c r="BD39" s="64" t="str">
        <f>IF('1-Informatsioon'!G25="","Lehel ''1-informatsioon'' täitmata lahter G25","")</f>
        <v>Lehel ''1-informatsioon'' täitmata lahter G25</v>
      </c>
      <c r="BE39" s="65">
        <f t="shared" si="0"/>
        <v>1</v>
      </c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</row>
    <row r="40" spans="1:76" ht="15" customHeight="1" x14ac:dyDescent="0.15">
      <c r="B40" s="101" t="s">
        <v>42</v>
      </c>
      <c r="C40" s="143" t="s">
        <v>20</v>
      </c>
      <c r="D40" s="56" t="str">
        <f>IF(C40&lt;4,1,"")</f>
        <v/>
      </c>
      <c r="E40" s="63">
        <f>IF(C40=3,3,4)</f>
        <v>4</v>
      </c>
      <c r="F40" s="53" t="str">
        <f t="shared" ref="F40:F41" si="1">IF(C40="","La note globale du Chapitre V n'a pas été renseignée (onglet Recap - Cellule C35)","")</f>
        <v/>
      </c>
      <c r="H40" s="28"/>
      <c r="I40" s="28"/>
      <c r="J40" s="57"/>
      <c r="K40" s="81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30"/>
      <c r="Y40" s="93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30"/>
      <c r="AM40" s="93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6"/>
      <c r="AY40" s="216"/>
      <c r="AZ40" s="216"/>
      <c r="BA40" s="217"/>
      <c r="BB40" s="95"/>
      <c r="BC40" s="57"/>
      <c r="BD40" s="64"/>
      <c r="BE40" s="65">
        <f t="shared" si="0"/>
        <v>0</v>
      </c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</row>
    <row r="41" spans="1:76" ht="15" customHeight="1" x14ac:dyDescent="0.15">
      <c r="B41" s="116" t="s">
        <v>47</v>
      </c>
      <c r="C41" s="149" t="s">
        <v>20</v>
      </c>
      <c r="D41" s="44"/>
      <c r="E41" s="63">
        <f>IF(C40=2,2,4)</f>
        <v>4</v>
      </c>
      <c r="F41" s="53" t="str">
        <f t="shared" si="1"/>
        <v/>
      </c>
      <c r="G41" s="117"/>
      <c r="H41" s="28"/>
      <c r="I41" s="28"/>
      <c r="J41" s="57"/>
      <c r="K41" s="81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30"/>
      <c r="Y41" s="93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30"/>
      <c r="AM41" s="93"/>
      <c r="AN41" s="216"/>
      <c r="AO41" s="216"/>
      <c r="AP41" s="216"/>
      <c r="AQ41" s="216"/>
      <c r="AR41" s="216"/>
      <c r="AS41" s="216"/>
      <c r="AT41" s="216"/>
      <c r="AU41" s="216"/>
      <c r="AV41" s="216"/>
      <c r="AW41" s="216"/>
      <c r="AX41" s="216"/>
      <c r="AY41" s="216"/>
      <c r="AZ41" s="216"/>
      <c r="BA41" s="217"/>
      <c r="BB41" s="95"/>
      <c r="BC41" s="57"/>
      <c r="BD41" s="64"/>
      <c r="BE41" s="65">
        <f t="shared" si="0"/>
        <v>0</v>
      </c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</row>
    <row r="42" spans="1:76" ht="15" customHeight="1" x14ac:dyDescent="0.15">
      <c r="A42" s="72"/>
      <c r="B42" s="118" t="s">
        <v>48</v>
      </c>
      <c r="C42" s="150" t="s">
        <v>20</v>
      </c>
      <c r="D42" s="44"/>
      <c r="E42" s="63">
        <f>IF(C40=1,1,4)</f>
        <v>4</v>
      </c>
      <c r="F42" s="45"/>
      <c r="G42" s="72"/>
      <c r="H42" s="28"/>
      <c r="I42" s="28"/>
      <c r="J42" s="57"/>
      <c r="K42" s="81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30"/>
      <c r="Y42" s="93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30"/>
      <c r="AM42" s="93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7"/>
      <c r="BB42" s="95"/>
      <c r="BC42" s="57"/>
      <c r="BD42" s="64"/>
      <c r="BE42" s="65">
        <f t="shared" si="0"/>
        <v>0</v>
      </c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</row>
    <row r="43" spans="1:76" ht="15" customHeight="1" x14ac:dyDescent="0.15">
      <c r="A43" s="72"/>
      <c r="B43" s="119" t="s">
        <v>49</v>
      </c>
      <c r="C43" s="146" t="s">
        <v>20</v>
      </c>
      <c r="D43" s="44"/>
      <c r="E43" s="45"/>
      <c r="F43" s="45"/>
      <c r="G43" s="72"/>
      <c r="H43" s="28"/>
      <c r="I43" s="28"/>
      <c r="J43" s="57"/>
      <c r="K43" s="81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30"/>
      <c r="Y43" s="93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30"/>
      <c r="AM43" s="93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7"/>
      <c r="BB43" s="95"/>
      <c r="BC43" s="57"/>
      <c r="BD43" s="64"/>
      <c r="BE43" s="65">
        <f t="shared" si="0"/>
        <v>0</v>
      </c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</row>
    <row r="44" spans="1:76" ht="15" customHeight="1" x14ac:dyDescent="0.15">
      <c r="B44" s="120"/>
      <c r="C44" s="121"/>
      <c r="D44" s="44"/>
      <c r="G44" s="72"/>
      <c r="H44" s="28"/>
      <c r="I44" s="28"/>
      <c r="J44" s="57"/>
      <c r="K44" s="81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30"/>
      <c r="Y44" s="93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30"/>
      <c r="AM44" s="93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7"/>
      <c r="BB44" s="95"/>
      <c r="BC44" s="57"/>
      <c r="BD44" s="64"/>
      <c r="BE44" s="65">
        <f t="shared" si="0"/>
        <v>0</v>
      </c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</row>
    <row r="45" spans="1:76" ht="15" customHeight="1" x14ac:dyDescent="0.15">
      <c r="B45" s="122" t="s">
        <v>50</v>
      </c>
      <c r="C45" s="135" t="s">
        <v>20</v>
      </c>
      <c r="D45" s="56" t="str">
        <f>IF(C45&lt;4,1,"")</f>
        <v/>
      </c>
      <c r="E45" s="63">
        <f>IF(C45=3,3,4)</f>
        <v>4</v>
      </c>
      <c r="F45" s="53" t="str">
        <f>IF(C45="","La note globale du rapport n'a pas été renseignée (onglet Recap - Cellule C45)","")</f>
        <v/>
      </c>
      <c r="G45" s="72"/>
      <c r="H45" s="28"/>
      <c r="I45" s="28"/>
      <c r="J45" s="57"/>
      <c r="K45" s="8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123"/>
      <c r="Y45" s="8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123"/>
      <c r="AM45" s="8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94"/>
      <c r="BB45" s="95"/>
      <c r="BC45" s="57"/>
      <c r="BD45" s="64"/>
      <c r="BE45" s="65">
        <f t="shared" si="0"/>
        <v>0</v>
      </c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</row>
    <row r="46" spans="1:76" ht="17" customHeight="1" x14ac:dyDescent="0.15">
      <c r="A46" s="72"/>
      <c r="B46" s="226"/>
      <c r="C46" s="227"/>
      <c r="D46" s="44"/>
      <c r="E46" s="63">
        <f>IF(C45=2,2,4)</f>
        <v>4</v>
      </c>
      <c r="F46" s="45"/>
      <c r="H46" s="28"/>
      <c r="I46" s="28"/>
      <c r="J46" s="57"/>
      <c r="K46" s="81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5"/>
      <c r="Y46" s="126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5"/>
      <c r="AM46" s="126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7"/>
      <c r="BB46" s="128"/>
      <c r="BC46" s="57"/>
      <c r="BD46" s="64"/>
      <c r="BE46" s="65">
        <f t="shared" si="0"/>
        <v>0</v>
      </c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</row>
    <row r="47" spans="1:76" ht="15" customHeight="1" x14ac:dyDescent="0.15">
      <c r="A47" s="72"/>
      <c r="C47" s="55"/>
      <c r="D47" s="55"/>
      <c r="E47" s="63">
        <f>IF(C45=1,1,4)</f>
        <v>4</v>
      </c>
      <c r="F47" s="43"/>
      <c r="H47" s="28"/>
      <c r="I47" s="28"/>
      <c r="J47" s="46"/>
      <c r="K47" s="46"/>
      <c r="L47" s="71"/>
      <c r="M47" s="71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129"/>
      <c r="BD47" s="130"/>
      <c r="BE47" s="131">
        <f t="shared" si="0"/>
        <v>0</v>
      </c>
      <c r="BF47" s="129"/>
      <c r="BG47" s="129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29"/>
      <c r="BS47" s="129"/>
      <c r="BT47" s="129"/>
      <c r="BU47" s="129"/>
      <c r="BV47" s="129"/>
      <c r="BW47" s="129"/>
      <c r="BX47" s="129"/>
    </row>
    <row r="48" spans="1:76" ht="15" customHeight="1" x14ac:dyDescent="0.15">
      <c r="A48" s="72"/>
      <c r="C48" s="55"/>
      <c r="D48" s="5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129"/>
      <c r="BD48" s="130"/>
      <c r="BE48" s="131">
        <f t="shared" si="0"/>
        <v>0</v>
      </c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</row>
    <row r="49" spans="1:76" ht="15" customHeight="1" x14ac:dyDescent="0.15">
      <c r="A49" s="72"/>
      <c r="C49" s="73"/>
      <c r="D49" s="45"/>
      <c r="E49" s="53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129"/>
      <c r="BD49" s="132"/>
      <c r="BE49" s="131">
        <f t="shared" si="0"/>
        <v>0</v>
      </c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</row>
    <row r="50" spans="1:76" ht="15" customHeight="1" x14ac:dyDescent="0.15">
      <c r="C50" s="55"/>
      <c r="D50" s="73"/>
      <c r="E50" s="45"/>
      <c r="F50" s="45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98"/>
      <c r="BE50" s="65">
        <f t="shared" si="0"/>
        <v>0</v>
      </c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</row>
    <row r="51" spans="1:76" ht="15" customHeight="1" x14ac:dyDescent="0.15">
      <c r="A51" s="72"/>
      <c r="C51" s="55"/>
      <c r="D51" s="73"/>
      <c r="E51" s="45"/>
      <c r="F51" s="45"/>
      <c r="G51" s="72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98"/>
      <c r="BE51" s="65">
        <f t="shared" si="0"/>
        <v>0</v>
      </c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</row>
    <row r="52" spans="1:76" ht="15" customHeight="1" x14ac:dyDescent="0.15">
      <c r="C52" s="55"/>
      <c r="D52" s="73"/>
      <c r="E52" s="45"/>
      <c r="F52" s="45"/>
      <c r="G52" s="72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98"/>
      <c r="BE52" s="65">
        <f t="shared" si="0"/>
        <v>0</v>
      </c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</row>
    <row r="53" spans="1:76" ht="15" customHeight="1" x14ac:dyDescent="0.15">
      <c r="B53" s="43"/>
      <c r="C53" s="44"/>
      <c r="D53" s="44"/>
      <c r="E53" s="72"/>
      <c r="F53" s="72"/>
      <c r="G53" s="72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98"/>
      <c r="BE53" s="65">
        <f t="shared" si="0"/>
        <v>0</v>
      </c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</row>
    <row r="54" spans="1:76" ht="15" customHeight="1" x14ac:dyDescent="0.15">
      <c r="C54" s="55"/>
      <c r="D54" s="44"/>
      <c r="E54" s="72"/>
      <c r="F54" s="72"/>
      <c r="G54" s="72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98"/>
      <c r="BE54" s="65">
        <f t="shared" si="0"/>
        <v>0</v>
      </c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</row>
    <row r="55" spans="1:76" ht="15" customHeight="1" x14ac:dyDescent="0.15">
      <c r="C55" s="55"/>
      <c r="D55" s="55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98"/>
      <c r="BE55" s="65">
        <f t="shared" si="0"/>
        <v>0</v>
      </c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</row>
    <row r="56" spans="1:76" ht="21.75" customHeight="1" x14ac:dyDescent="0.15">
      <c r="C56" s="55"/>
      <c r="D56" s="55"/>
      <c r="G56" s="72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98"/>
      <c r="BE56" s="65">
        <f t="shared" si="0"/>
        <v>0</v>
      </c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</row>
    <row r="57" spans="1:76" ht="15.75" customHeight="1" x14ac:dyDescent="0.15">
      <c r="C57" s="55"/>
      <c r="D57" s="55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98"/>
      <c r="BE57" s="65">
        <f t="shared" si="0"/>
        <v>0</v>
      </c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</row>
    <row r="58" spans="1:76" ht="15.75" customHeight="1" x14ac:dyDescent="0.15">
      <c r="C58" s="55"/>
      <c r="D58" s="55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98"/>
      <c r="BE58" s="65">
        <f t="shared" si="0"/>
        <v>0</v>
      </c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</row>
    <row r="59" spans="1:76" ht="15.75" customHeight="1" x14ac:dyDescent="0.15">
      <c r="C59" s="55"/>
      <c r="D59" s="55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98"/>
      <c r="BE59" s="65">
        <f t="shared" si="0"/>
        <v>0</v>
      </c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</row>
    <row r="60" spans="1:76" ht="15.75" customHeight="1" x14ac:dyDescent="0.15">
      <c r="C60" s="55"/>
      <c r="D60" s="55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98"/>
      <c r="BE60" s="65">
        <f t="shared" si="0"/>
        <v>0</v>
      </c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</row>
    <row r="61" spans="1:76" ht="15" customHeight="1" x14ac:dyDescent="0.15">
      <c r="C61" s="55"/>
      <c r="D61" s="55"/>
      <c r="E61" s="45"/>
      <c r="F61" s="53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98"/>
      <c r="BE61" s="65">
        <f t="shared" si="0"/>
        <v>0</v>
      </c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</row>
    <row r="62" spans="1:76" ht="15" customHeight="1" x14ac:dyDescent="0.15">
      <c r="C62" s="55"/>
      <c r="D62" s="55"/>
      <c r="E62" s="45"/>
      <c r="F62" s="45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98"/>
      <c r="BE62" s="65">
        <f t="shared" si="0"/>
        <v>0</v>
      </c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</row>
    <row r="63" spans="1:76" ht="15" customHeight="1" x14ac:dyDescent="0.15">
      <c r="C63" s="55"/>
      <c r="D63" s="55"/>
      <c r="E63" s="45"/>
      <c r="F63" s="45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98"/>
      <c r="BE63" s="65">
        <f t="shared" si="0"/>
        <v>0</v>
      </c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</row>
    <row r="64" spans="1:76" ht="15.75" customHeight="1" x14ac:dyDescent="0.15">
      <c r="C64" s="55"/>
      <c r="D64" s="55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98"/>
      <c r="BE64" s="65">
        <f t="shared" si="0"/>
        <v>0</v>
      </c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</row>
    <row r="65" spans="3:76" ht="15.75" customHeight="1" x14ac:dyDescent="0.15">
      <c r="C65" s="55"/>
      <c r="D65" s="55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98"/>
      <c r="BE65" s="65">
        <f t="shared" si="0"/>
        <v>0</v>
      </c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</row>
    <row r="66" spans="3:76" ht="15.75" customHeight="1" x14ac:dyDescent="0.15">
      <c r="C66" s="55"/>
      <c r="D66" s="55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98"/>
      <c r="BE66" s="65">
        <f t="shared" si="0"/>
        <v>0</v>
      </c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</row>
    <row r="67" spans="3:76" ht="15.75" customHeight="1" x14ac:dyDescent="0.15">
      <c r="C67" s="55"/>
      <c r="D67" s="55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98"/>
      <c r="BE67" s="65">
        <f t="shared" si="0"/>
        <v>0</v>
      </c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</row>
    <row r="68" spans="3:76" ht="15.75" customHeight="1" x14ac:dyDescent="0.15">
      <c r="C68" s="55"/>
      <c r="D68" s="55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98"/>
      <c r="BE68" s="65">
        <f t="shared" si="0"/>
        <v>0</v>
      </c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</row>
    <row r="69" spans="3:76" ht="15.75" customHeight="1" x14ac:dyDescent="0.15">
      <c r="C69" s="55"/>
      <c r="D69" s="55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98"/>
      <c r="BE69" s="65">
        <f t="shared" si="0"/>
        <v>0</v>
      </c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</row>
    <row r="70" spans="3:76" ht="15.75" customHeight="1" x14ac:dyDescent="0.15">
      <c r="C70" s="55"/>
      <c r="D70" s="55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98"/>
      <c r="BE70" s="65">
        <f t="shared" si="0"/>
        <v>0</v>
      </c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</row>
    <row r="71" spans="3:76" ht="15.75" customHeight="1" x14ac:dyDescent="0.15">
      <c r="C71" s="55"/>
      <c r="D71" s="55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98"/>
      <c r="BE71" s="65">
        <f t="shared" si="0"/>
        <v>0</v>
      </c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</row>
    <row r="72" spans="3:76" ht="15.75" customHeight="1" x14ac:dyDescent="0.15">
      <c r="C72" s="55"/>
      <c r="D72" s="55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98"/>
      <c r="BE72" s="65">
        <f t="shared" si="0"/>
        <v>0</v>
      </c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</row>
    <row r="73" spans="3:76" ht="15.75" customHeight="1" x14ac:dyDescent="0.15">
      <c r="C73" s="55"/>
      <c r="D73" s="55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98"/>
      <c r="BE73" s="65">
        <f t="shared" ref="BE73:BE100" si="2">IF(BD73&gt;"999",1,0)</f>
        <v>0</v>
      </c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</row>
    <row r="74" spans="3:76" ht="15.75" customHeight="1" x14ac:dyDescent="0.15">
      <c r="C74" s="55"/>
      <c r="D74" s="55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98"/>
      <c r="BE74" s="65">
        <f t="shared" si="2"/>
        <v>0</v>
      </c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</row>
    <row r="75" spans="3:76" ht="15.75" customHeight="1" x14ac:dyDescent="0.15">
      <c r="C75" s="55"/>
      <c r="D75" s="55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98"/>
      <c r="BE75" s="65">
        <f t="shared" si="2"/>
        <v>0</v>
      </c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</row>
    <row r="76" spans="3:76" ht="15.75" customHeight="1" x14ac:dyDescent="0.15">
      <c r="C76" s="55"/>
      <c r="D76" s="55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98"/>
      <c r="BE76" s="65">
        <f t="shared" si="2"/>
        <v>0</v>
      </c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</row>
    <row r="77" spans="3:76" ht="15.75" customHeight="1" x14ac:dyDescent="0.15">
      <c r="C77" s="55"/>
      <c r="D77" s="55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98"/>
      <c r="BE77" s="65">
        <f t="shared" si="2"/>
        <v>0</v>
      </c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</row>
    <row r="78" spans="3:76" ht="15.75" customHeight="1" x14ac:dyDescent="0.15">
      <c r="C78" s="55"/>
      <c r="D78" s="55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98"/>
      <c r="BE78" s="65">
        <f t="shared" si="2"/>
        <v>0</v>
      </c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</row>
    <row r="79" spans="3:76" ht="15.75" customHeight="1" x14ac:dyDescent="0.15">
      <c r="C79" s="55"/>
      <c r="D79" s="55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98"/>
      <c r="BE79" s="65">
        <f t="shared" si="2"/>
        <v>0</v>
      </c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</row>
    <row r="80" spans="3:76" ht="15.75" customHeight="1" x14ac:dyDescent="0.15">
      <c r="C80" s="55"/>
      <c r="D80" s="55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98"/>
      <c r="BE80" s="65">
        <f t="shared" si="2"/>
        <v>0</v>
      </c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</row>
    <row r="81" spans="3:76" ht="15.75" customHeight="1" x14ac:dyDescent="0.15">
      <c r="C81" s="55"/>
      <c r="D81" s="55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98"/>
      <c r="BE81" s="65">
        <f t="shared" si="2"/>
        <v>0</v>
      </c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</row>
    <row r="82" spans="3:76" ht="15.75" customHeight="1" x14ac:dyDescent="0.15">
      <c r="C82" s="55"/>
      <c r="D82" s="55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98"/>
      <c r="BE82" s="65">
        <f t="shared" si="2"/>
        <v>0</v>
      </c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</row>
    <row r="83" spans="3:76" ht="15.75" customHeight="1" x14ac:dyDescent="0.15">
      <c r="C83" s="55"/>
      <c r="D83" s="55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98"/>
      <c r="BE83" s="65">
        <f t="shared" si="2"/>
        <v>0</v>
      </c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</row>
    <row r="84" spans="3:76" ht="15.75" customHeight="1" x14ac:dyDescent="0.15">
      <c r="C84" s="55"/>
      <c r="D84" s="55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98"/>
      <c r="BE84" s="65">
        <f t="shared" si="2"/>
        <v>0</v>
      </c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</row>
    <row r="85" spans="3:76" ht="15.75" customHeight="1" x14ac:dyDescent="0.15">
      <c r="C85" s="55"/>
      <c r="D85" s="55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98"/>
      <c r="BE85" s="65">
        <f t="shared" si="2"/>
        <v>0</v>
      </c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</row>
    <row r="86" spans="3:76" ht="15.75" customHeight="1" x14ac:dyDescent="0.15">
      <c r="C86" s="55"/>
      <c r="D86" s="55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98"/>
      <c r="BE86" s="65">
        <f t="shared" si="2"/>
        <v>0</v>
      </c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</row>
    <row r="87" spans="3:76" ht="15.75" customHeight="1" x14ac:dyDescent="0.15">
      <c r="C87" s="55"/>
      <c r="D87" s="55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98"/>
      <c r="BE87" s="65">
        <f t="shared" si="2"/>
        <v>0</v>
      </c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</row>
    <row r="88" spans="3:76" ht="15.75" customHeight="1" x14ac:dyDescent="0.15">
      <c r="C88" s="55"/>
      <c r="D88" s="55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98"/>
      <c r="BE88" s="65">
        <f t="shared" si="2"/>
        <v>0</v>
      </c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</row>
    <row r="89" spans="3:76" ht="15.75" customHeight="1" x14ac:dyDescent="0.15">
      <c r="C89" s="55"/>
      <c r="D89" s="55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98"/>
      <c r="BE89" s="65">
        <f t="shared" si="2"/>
        <v>0</v>
      </c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</row>
    <row r="90" spans="3:76" ht="15.75" customHeight="1" x14ac:dyDescent="0.15">
      <c r="C90" s="55"/>
      <c r="D90" s="55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98"/>
      <c r="BE90" s="65">
        <f t="shared" si="2"/>
        <v>0</v>
      </c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</row>
    <row r="91" spans="3:76" ht="15.75" customHeight="1" x14ac:dyDescent="0.15">
      <c r="C91" s="55"/>
      <c r="D91" s="55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98"/>
      <c r="BE91" s="65">
        <f t="shared" si="2"/>
        <v>0</v>
      </c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</row>
    <row r="92" spans="3:76" ht="15.75" customHeight="1" x14ac:dyDescent="0.15">
      <c r="C92" s="55"/>
      <c r="D92" s="55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98"/>
      <c r="BE92" s="65">
        <f t="shared" si="2"/>
        <v>0</v>
      </c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</row>
    <row r="93" spans="3:76" ht="15.75" customHeight="1" x14ac:dyDescent="0.15">
      <c r="C93" s="55"/>
      <c r="D93" s="55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98"/>
      <c r="BE93" s="65">
        <f t="shared" si="2"/>
        <v>0</v>
      </c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</row>
    <row r="94" spans="3:76" ht="15.75" customHeight="1" x14ac:dyDescent="0.15">
      <c r="C94" s="55"/>
      <c r="D94" s="55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98"/>
      <c r="BE94" s="65">
        <f t="shared" si="2"/>
        <v>0</v>
      </c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</row>
    <row r="95" spans="3:76" ht="15.75" customHeight="1" x14ac:dyDescent="0.15">
      <c r="C95" s="55"/>
      <c r="D95" s="55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98"/>
      <c r="BE95" s="65">
        <f t="shared" si="2"/>
        <v>0</v>
      </c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</row>
    <row r="96" spans="3:76" ht="15.75" customHeight="1" x14ac:dyDescent="0.15">
      <c r="C96" s="55"/>
      <c r="D96" s="55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98"/>
      <c r="BE96" s="65">
        <f t="shared" si="2"/>
        <v>0</v>
      </c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</row>
    <row r="97" spans="3:76" ht="15.75" customHeight="1" x14ac:dyDescent="0.15">
      <c r="C97" s="55"/>
      <c r="D97" s="55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98"/>
      <c r="BE97" s="65">
        <f t="shared" si="2"/>
        <v>0</v>
      </c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</row>
    <row r="98" spans="3:76" ht="15.75" customHeight="1" x14ac:dyDescent="0.15">
      <c r="C98" s="55"/>
      <c r="D98" s="55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98"/>
      <c r="BE98" s="65">
        <f t="shared" si="2"/>
        <v>0</v>
      </c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</row>
    <row r="99" spans="3:76" ht="15.75" customHeight="1" x14ac:dyDescent="0.15">
      <c r="C99" s="55"/>
      <c r="D99" s="55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98"/>
      <c r="BE99" s="65">
        <f t="shared" si="2"/>
        <v>0</v>
      </c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</row>
    <row r="100" spans="3:76" ht="15.75" customHeight="1" x14ac:dyDescent="0.15">
      <c r="C100" s="55"/>
      <c r="D100" s="55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98"/>
      <c r="BE100" s="65">
        <f t="shared" si="2"/>
        <v>0</v>
      </c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</row>
    <row r="101" spans="3:76" ht="15.75" customHeight="1" x14ac:dyDescent="0.15">
      <c r="C101" s="55"/>
      <c r="D101" s="55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98"/>
      <c r="BE101" s="51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</row>
    <row r="102" spans="3:76" ht="15.75" customHeight="1" x14ac:dyDescent="0.15">
      <c r="C102" s="55"/>
      <c r="D102" s="55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98"/>
      <c r="BE102" s="51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</row>
    <row r="103" spans="3:76" ht="15.75" customHeight="1" x14ac:dyDescent="0.15">
      <c r="C103" s="55"/>
      <c r="D103" s="55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98"/>
      <c r="BE103" s="51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</row>
    <row r="104" spans="3:76" ht="15.75" customHeight="1" x14ac:dyDescent="0.15">
      <c r="C104" s="55"/>
      <c r="D104" s="55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98"/>
      <c r="BE104" s="51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</row>
    <row r="105" spans="3:76" ht="15.75" customHeight="1" x14ac:dyDescent="0.15">
      <c r="C105" s="55"/>
      <c r="D105" s="55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98"/>
      <c r="BE105" s="51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</row>
    <row r="106" spans="3:76" ht="15.75" customHeight="1" x14ac:dyDescent="0.15">
      <c r="C106" s="55"/>
      <c r="D106" s="55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98"/>
      <c r="BE106" s="51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</row>
    <row r="107" spans="3:76" ht="15.75" customHeight="1" x14ac:dyDescent="0.15">
      <c r="C107" s="55"/>
      <c r="D107" s="55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98"/>
      <c r="BE107" s="51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</row>
    <row r="108" spans="3:76" ht="15.75" customHeight="1" x14ac:dyDescent="0.15">
      <c r="C108" s="55"/>
      <c r="D108" s="55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98"/>
      <c r="BE108" s="51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</row>
    <row r="109" spans="3:76" ht="15.75" customHeight="1" x14ac:dyDescent="0.15">
      <c r="C109" s="55"/>
      <c r="D109" s="55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98"/>
      <c r="BE109" s="51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</row>
    <row r="110" spans="3:76" ht="15.75" customHeight="1" x14ac:dyDescent="0.15">
      <c r="C110" s="55"/>
      <c r="D110" s="55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98"/>
      <c r="BE110" s="51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</row>
    <row r="111" spans="3:76" ht="15.75" customHeight="1" x14ac:dyDescent="0.15">
      <c r="C111" s="55"/>
      <c r="D111" s="55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98"/>
      <c r="BE111" s="51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</row>
    <row r="112" spans="3:76" ht="15.75" customHeight="1" x14ac:dyDescent="0.15">
      <c r="C112" s="55"/>
      <c r="D112" s="55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98"/>
      <c r="BE112" s="51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</row>
    <row r="113" spans="3:76" ht="15.75" customHeight="1" x14ac:dyDescent="0.15">
      <c r="C113" s="55"/>
      <c r="D113" s="55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98"/>
      <c r="BE113" s="51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</row>
    <row r="114" spans="3:76" ht="15.75" customHeight="1" x14ac:dyDescent="0.15">
      <c r="C114" s="55"/>
      <c r="D114" s="55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98"/>
      <c r="BE114" s="51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</row>
    <row r="115" spans="3:76" ht="15.75" customHeight="1" x14ac:dyDescent="0.15">
      <c r="C115" s="55"/>
      <c r="D115" s="55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98"/>
      <c r="BE115" s="51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</row>
    <row r="116" spans="3:76" ht="15.75" customHeight="1" x14ac:dyDescent="0.15">
      <c r="C116" s="55"/>
      <c r="D116" s="55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98"/>
      <c r="BE116" s="51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</row>
    <row r="117" spans="3:76" ht="15.75" customHeight="1" x14ac:dyDescent="0.15">
      <c r="C117" s="55"/>
      <c r="D117" s="55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98"/>
      <c r="BE117" s="51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</row>
    <row r="118" spans="3:76" ht="15.75" customHeight="1" x14ac:dyDescent="0.15">
      <c r="C118" s="55"/>
      <c r="D118" s="55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98"/>
      <c r="BE118" s="51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</row>
    <row r="119" spans="3:76" ht="15.75" customHeight="1" x14ac:dyDescent="0.15">
      <c r="C119" s="55"/>
      <c r="D119" s="55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98"/>
      <c r="BE119" s="51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</row>
    <row r="120" spans="3:76" ht="15.75" customHeight="1" x14ac:dyDescent="0.15">
      <c r="C120" s="55"/>
      <c r="D120" s="55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98"/>
      <c r="BE120" s="51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</row>
    <row r="121" spans="3:76" ht="15.75" customHeight="1" x14ac:dyDescent="0.15">
      <c r="C121" s="55"/>
      <c r="D121" s="55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98"/>
      <c r="BE121" s="51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</row>
    <row r="122" spans="3:76" ht="15.75" customHeight="1" x14ac:dyDescent="0.15">
      <c r="C122" s="55"/>
      <c r="D122" s="55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98"/>
      <c r="BE122" s="51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</row>
    <row r="123" spans="3:76" ht="15.75" customHeight="1" x14ac:dyDescent="0.15">
      <c r="C123" s="55"/>
      <c r="D123" s="55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98"/>
      <c r="BE123" s="51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</row>
    <row r="124" spans="3:76" ht="15.75" customHeight="1" x14ac:dyDescent="0.15">
      <c r="C124" s="55"/>
      <c r="D124" s="55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98"/>
      <c r="BE124" s="51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</row>
    <row r="125" spans="3:76" ht="15.75" customHeight="1" x14ac:dyDescent="0.15">
      <c r="C125" s="55"/>
      <c r="D125" s="55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98"/>
      <c r="BE125" s="51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</row>
    <row r="126" spans="3:76" ht="15.75" customHeight="1" x14ac:dyDescent="0.15">
      <c r="C126" s="55"/>
      <c r="D126" s="55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98"/>
      <c r="BE126" s="51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</row>
    <row r="127" spans="3:76" ht="15.75" customHeight="1" x14ac:dyDescent="0.15">
      <c r="C127" s="55"/>
      <c r="D127" s="55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98"/>
      <c r="BE127" s="51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</row>
    <row r="128" spans="3:76" ht="15.75" customHeight="1" x14ac:dyDescent="0.15">
      <c r="C128" s="55"/>
      <c r="D128" s="55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98"/>
      <c r="BE128" s="51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</row>
    <row r="129" spans="3:76" ht="15.75" customHeight="1" x14ac:dyDescent="0.15">
      <c r="C129" s="55"/>
      <c r="D129" s="55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98"/>
      <c r="BE129" s="51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</row>
    <row r="130" spans="3:76" ht="15.75" customHeight="1" x14ac:dyDescent="0.15">
      <c r="C130" s="55"/>
      <c r="D130" s="55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98"/>
      <c r="BE130" s="51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</row>
    <row r="131" spans="3:76" ht="15.75" customHeight="1" x14ac:dyDescent="0.15">
      <c r="C131" s="55"/>
      <c r="D131" s="55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98"/>
      <c r="BE131" s="51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</row>
    <row r="132" spans="3:76" ht="15.75" customHeight="1" x14ac:dyDescent="0.15">
      <c r="C132" s="55"/>
      <c r="D132" s="55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98"/>
      <c r="BE132" s="51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</row>
    <row r="133" spans="3:76" ht="15.75" customHeight="1" x14ac:dyDescent="0.15">
      <c r="C133" s="55"/>
      <c r="D133" s="55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98"/>
      <c r="BE133" s="51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</row>
    <row r="134" spans="3:76" ht="15.75" customHeight="1" x14ac:dyDescent="0.15">
      <c r="C134" s="55"/>
      <c r="D134" s="55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98"/>
      <c r="BE134" s="51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</row>
    <row r="135" spans="3:76" ht="15.75" customHeight="1" x14ac:dyDescent="0.15">
      <c r="C135" s="55"/>
      <c r="D135" s="55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98"/>
      <c r="BE135" s="51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</row>
    <row r="136" spans="3:76" ht="15.75" customHeight="1" x14ac:dyDescent="0.15">
      <c r="C136" s="55"/>
      <c r="D136" s="55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98"/>
      <c r="BE136" s="51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</row>
    <row r="137" spans="3:76" ht="15.75" customHeight="1" x14ac:dyDescent="0.15">
      <c r="C137" s="55"/>
      <c r="D137" s="55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98"/>
      <c r="BE137" s="51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</row>
    <row r="138" spans="3:76" ht="15.75" customHeight="1" x14ac:dyDescent="0.15">
      <c r="C138" s="55"/>
      <c r="D138" s="55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98"/>
      <c r="BE138" s="51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</row>
    <row r="139" spans="3:76" ht="15.75" customHeight="1" x14ac:dyDescent="0.15">
      <c r="C139" s="55"/>
      <c r="D139" s="55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98"/>
      <c r="BE139" s="51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</row>
    <row r="140" spans="3:76" ht="15.75" customHeight="1" x14ac:dyDescent="0.15">
      <c r="C140" s="55"/>
      <c r="D140" s="55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98"/>
      <c r="BE140" s="51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</row>
    <row r="141" spans="3:76" ht="15.75" customHeight="1" x14ac:dyDescent="0.15">
      <c r="C141" s="55"/>
      <c r="D141" s="55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98"/>
      <c r="BE141" s="51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</row>
    <row r="142" spans="3:76" ht="15.75" customHeight="1" x14ac:dyDescent="0.15">
      <c r="C142" s="55"/>
      <c r="D142" s="55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98"/>
      <c r="BE142" s="51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</row>
    <row r="143" spans="3:76" ht="15.75" customHeight="1" x14ac:dyDescent="0.15">
      <c r="C143" s="55"/>
      <c r="D143" s="55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98"/>
      <c r="BE143" s="51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</row>
    <row r="144" spans="3:76" ht="15.75" customHeight="1" x14ac:dyDescent="0.15">
      <c r="C144" s="55"/>
      <c r="D144" s="55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98"/>
      <c r="BE144" s="51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</row>
    <row r="145" spans="3:76" ht="15.75" customHeight="1" x14ac:dyDescent="0.15">
      <c r="C145" s="55"/>
      <c r="D145" s="55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98"/>
      <c r="BE145" s="51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</row>
    <row r="146" spans="3:76" ht="15.75" customHeight="1" x14ac:dyDescent="0.15">
      <c r="C146" s="55"/>
      <c r="D146" s="55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98"/>
      <c r="BE146" s="51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</row>
    <row r="147" spans="3:76" ht="15.75" customHeight="1" x14ac:dyDescent="0.15">
      <c r="C147" s="55"/>
      <c r="D147" s="55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98"/>
      <c r="BE147" s="51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</row>
    <row r="148" spans="3:76" ht="15.75" customHeight="1" x14ac:dyDescent="0.15">
      <c r="C148" s="55"/>
      <c r="D148" s="55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98"/>
      <c r="BE148" s="51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</row>
    <row r="149" spans="3:76" ht="15.75" customHeight="1" x14ac:dyDescent="0.15">
      <c r="C149" s="55"/>
      <c r="D149" s="55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98"/>
      <c r="BE149" s="51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</row>
    <row r="150" spans="3:76" ht="15.75" customHeight="1" x14ac:dyDescent="0.15">
      <c r="C150" s="55"/>
      <c r="D150" s="55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98"/>
      <c r="BE150" s="51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</row>
    <row r="151" spans="3:76" ht="15.75" customHeight="1" x14ac:dyDescent="0.15">
      <c r="C151" s="55"/>
      <c r="D151" s="55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98"/>
      <c r="BE151" s="51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</row>
    <row r="152" spans="3:76" ht="15.75" customHeight="1" x14ac:dyDescent="0.15">
      <c r="C152" s="55"/>
      <c r="D152" s="55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98"/>
      <c r="BE152" s="51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</row>
    <row r="153" spans="3:76" ht="15.75" customHeight="1" x14ac:dyDescent="0.15">
      <c r="C153" s="55"/>
      <c r="D153" s="55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98"/>
      <c r="BE153" s="51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</row>
    <row r="154" spans="3:76" ht="15.75" customHeight="1" x14ac:dyDescent="0.15">
      <c r="C154" s="55"/>
      <c r="D154" s="55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98"/>
      <c r="BE154" s="51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</row>
    <row r="155" spans="3:76" ht="15.75" customHeight="1" x14ac:dyDescent="0.15">
      <c r="C155" s="55"/>
      <c r="D155" s="55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98"/>
      <c r="BE155" s="51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</row>
    <row r="156" spans="3:76" ht="15.75" customHeight="1" x14ac:dyDescent="0.15">
      <c r="C156" s="55"/>
      <c r="D156" s="55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98"/>
      <c r="BE156" s="51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</row>
    <row r="157" spans="3:76" ht="15.75" customHeight="1" x14ac:dyDescent="0.15">
      <c r="C157" s="55"/>
      <c r="D157" s="55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98"/>
      <c r="BE157" s="51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</row>
    <row r="158" spans="3:76" ht="15.75" customHeight="1" x14ac:dyDescent="0.15">
      <c r="C158" s="55"/>
      <c r="D158" s="55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98"/>
      <c r="BE158" s="51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</row>
    <row r="159" spans="3:76" ht="15.75" customHeight="1" x14ac:dyDescent="0.15">
      <c r="C159" s="55"/>
      <c r="D159" s="55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98"/>
      <c r="BE159" s="51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</row>
    <row r="160" spans="3:76" ht="15.75" customHeight="1" x14ac:dyDescent="0.15">
      <c r="C160" s="55"/>
      <c r="D160" s="55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98"/>
      <c r="BE160" s="51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</row>
    <row r="161" spans="3:76" ht="15.75" customHeight="1" x14ac:dyDescent="0.15">
      <c r="C161" s="55"/>
      <c r="D161" s="55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98"/>
      <c r="BE161" s="51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</row>
    <row r="162" spans="3:76" ht="15.75" customHeight="1" x14ac:dyDescent="0.15">
      <c r="C162" s="55"/>
      <c r="D162" s="55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98"/>
      <c r="BE162" s="51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</row>
    <row r="163" spans="3:76" ht="15.75" customHeight="1" x14ac:dyDescent="0.15">
      <c r="C163" s="55"/>
      <c r="D163" s="55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98"/>
      <c r="BE163" s="51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</row>
    <row r="164" spans="3:76" ht="15.75" customHeight="1" x14ac:dyDescent="0.15">
      <c r="C164" s="55"/>
      <c r="D164" s="55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98"/>
      <c r="BE164" s="51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</row>
    <row r="165" spans="3:76" ht="15.75" customHeight="1" x14ac:dyDescent="0.15">
      <c r="C165" s="55"/>
      <c r="D165" s="55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98"/>
      <c r="BE165" s="51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</row>
    <row r="166" spans="3:76" ht="15.75" customHeight="1" x14ac:dyDescent="0.15">
      <c r="C166" s="55"/>
      <c r="D166" s="55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98"/>
      <c r="BE166" s="51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</row>
    <row r="167" spans="3:76" ht="15.75" customHeight="1" x14ac:dyDescent="0.15">
      <c r="C167" s="55"/>
      <c r="D167" s="55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98"/>
      <c r="BE167" s="51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</row>
    <row r="168" spans="3:76" ht="15.75" customHeight="1" x14ac:dyDescent="0.15">
      <c r="C168" s="55"/>
      <c r="D168" s="55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98"/>
      <c r="BE168" s="51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</row>
    <row r="169" spans="3:76" ht="15.75" customHeight="1" x14ac:dyDescent="0.15">
      <c r="C169" s="55"/>
      <c r="D169" s="55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98"/>
      <c r="BE169" s="51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</row>
    <row r="170" spans="3:76" ht="15.75" customHeight="1" x14ac:dyDescent="0.15">
      <c r="C170" s="55"/>
      <c r="D170" s="55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98"/>
      <c r="BE170" s="51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</row>
    <row r="171" spans="3:76" ht="15.75" customHeight="1" x14ac:dyDescent="0.15">
      <c r="C171" s="55"/>
      <c r="D171" s="55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98"/>
      <c r="BE171" s="51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</row>
    <row r="172" spans="3:76" ht="15.75" customHeight="1" x14ac:dyDescent="0.15">
      <c r="C172" s="55"/>
      <c r="D172" s="55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98"/>
      <c r="BE172" s="51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</row>
    <row r="173" spans="3:76" ht="15.75" customHeight="1" x14ac:dyDescent="0.15">
      <c r="C173" s="55"/>
      <c r="D173" s="55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98"/>
      <c r="BE173" s="51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</row>
    <row r="174" spans="3:76" ht="15.75" customHeight="1" x14ac:dyDescent="0.15">
      <c r="C174" s="55"/>
      <c r="D174" s="55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98"/>
      <c r="BE174" s="51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</row>
    <row r="175" spans="3:76" ht="15.75" customHeight="1" x14ac:dyDescent="0.15">
      <c r="C175" s="55"/>
      <c r="D175" s="55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98"/>
      <c r="BE175" s="51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</row>
    <row r="176" spans="3:76" ht="15.75" customHeight="1" x14ac:dyDescent="0.15">
      <c r="C176" s="55"/>
      <c r="D176" s="55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98"/>
      <c r="BE176" s="51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</row>
    <row r="177" spans="3:76" ht="15.75" customHeight="1" x14ac:dyDescent="0.15">
      <c r="C177" s="55"/>
      <c r="D177" s="55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98"/>
      <c r="BE177" s="51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</row>
    <row r="178" spans="3:76" ht="15.75" customHeight="1" x14ac:dyDescent="0.15">
      <c r="C178" s="55"/>
      <c r="D178" s="55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98"/>
      <c r="BE178" s="51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  <c r="BT178" s="28"/>
      <c r="BU178" s="28"/>
      <c r="BV178" s="28"/>
      <c r="BW178" s="28"/>
      <c r="BX178" s="28"/>
    </row>
    <row r="179" spans="3:76" ht="15.75" customHeight="1" x14ac:dyDescent="0.15">
      <c r="C179" s="55"/>
      <c r="D179" s="5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98"/>
      <c r="BE179" s="51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  <c r="BT179" s="28"/>
      <c r="BU179" s="28"/>
      <c r="BV179" s="28"/>
      <c r="BW179" s="28"/>
      <c r="BX179" s="28"/>
    </row>
    <row r="180" spans="3:76" ht="15.75" customHeight="1" x14ac:dyDescent="0.15">
      <c r="C180" s="55"/>
      <c r="D180" s="55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98"/>
      <c r="BE180" s="51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  <c r="BT180" s="28"/>
      <c r="BU180" s="28"/>
      <c r="BV180" s="28"/>
      <c r="BW180" s="28"/>
      <c r="BX180" s="28"/>
    </row>
    <row r="181" spans="3:76" ht="15.75" customHeight="1" x14ac:dyDescent="0.15">
      <c r="C181" s="55"/>
      <c r="D181" s="55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98"/>
      <c r="BE181" s="51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  <c r="BT181" s="28"/>
      <c r="BU181" s="28"/>
      <c r="BV181" s="28"/>
      <c r="BW181" s="28"/>
      <c r="BX181" s="28"/>
    </row>
    <row r="182" spans="3:76" ht="15.75" customHeight="1" x14ac:dyDescent="0.15">
      <c r="C182" s="55"/>
      <c r="D182" s="55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98"/>
      <c r="BE182" s="51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</row>
    <row r="183" spans="3:76" ht="15.75" customHeight="1" x14ac:dyDescent="0.15">
      <c r="C183" s="55"/>
      <c r="D183" s="55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98"/>
      <c r="BE183" s="51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</row>
    <row r="184" spans="3:76" ht="15.75" customHeight="1" x14ac:dyDescent="0.15">
      <c r="C184" s="55"/>
      <c r="D184" s="55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98"/>
      <c r="BE184" s="51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</row>
    <row r="185" spans="3:76" ht="15.75" customHeight="1" x14ac:dyDescent="0.15">
      <c r="C185" s="55"/>
      <c r="D185" s="55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98"/>
      <c r="BE185" s="51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</row>
    <row r="186" spans="3:76" ht="15.75" customHeight="1" x14ac:dyDescent="0.15">
      <c r="C186" s="55"/>
      <c r="D186" s="55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98"/>
      <c r="BE186" s="51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  <c r="BT186" s="28"/>
      <c r="BU186" s="28"/>
      <c r="BV186" s="28"/>
      <c r="BW186" s="28"/>
      <c r="BX186" s="28"/>
    </row>
    <row r="187" spans="3:76" ht="15.75" customHeight="1" x14ac:dyDescent="0.15">
      <c r="C187" s="55"/>
      <c r="D187" s="55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98"/>
      <c r="BE187" s="51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  <c r="BT187" s="28"/>
      <c r="BU187" s="28"/>
      <c r="BV187" s="28"/>
      <c r="BW187" s="28"/>
      <c r="BX187" s="28"/>
    </row>
    <row r="188" spans="3:76" ht="15.75" customHeight="1" x14ac:dyDescent="0.15">
      <c r="C188" s="55"/>
      <c r="D188" s="55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98"/>
      <c r="BE188" s="51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</row>
    <row r="189" spans="3:76" ht="15.75" customHeight="1" x14ac:dyDescent="0.15">
      <c r="C189" s="55"/>
      <c r="D189" s="55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98"/>
      <c r="BE189" s="51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  <c r="BT189" s="28"/>
      <c r="BU189" s="28"/>
      <c r="BV189" s="28"/>
      <c r="BW189" s="28"/>
      <c r="BX189" s="28"/>
    </row>
    <row r="190" spans="3:76" ht="15.75" customHeight="1" x14ac:dyDescent="0.15">
      <c r="C190" s="55"/>
      <c r="D190" s="55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98"/>
      <c r="BE190" s="51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</row>
    <row r="191" spans="3:76" ht="15.75" customHeight="1" x14ac:dyDescent="0.15">
      <c r="C191" s="55"/>
      <c r="D191" s="55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98"/>
      <c r="BE191" s="51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  <c r="BT191" s="28"/>
      <c r="BU191" s="28"/>
      <c r="BV191" s="28"/>
      <c r="BW191" s="28"/>
      <c r="BX191" s="28"/>
    </row>
    <row r="192" spans="3:76" ht="15.75" customHeight="1" x14ac:dyDescent="0.15">
      <c r="C192" s="55"/>
      <c r="D192" s="55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98"/>
      <c r="BE192" s="51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  <c r="BT192" s="28"/>
      <c r="BU192" s="28"/>
      <c r="BV192" s="28"/>
      <c r="BW192" s="28"/>
      <c r="BX192" s="28"/>
    </row>
    <row r="193" spans="3:76" ht="15.75" customHeight="1" x14ac:dyDescent="0.15">
      <c r="C193" s="55"/>
      <c r="D193" s="55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98"/>
      <c r="BE193" s="51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  <c r="BT193" s="28"/>
      <c r="BU193" s="28"/>
      <c r="BV193" s="28"/>
      <c r="BW193" s="28"/>
      <c r="BX193" s="28"/>
    </row>
    <row r="194" spans="3:76" ht="15.75" customHeight="1" x14ac:dyDescent="0.15">
      <c r="C194" s="55"/>
      <c r="D194" s="55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98"/>
      <c r="BE194" s="51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  <c r="BT194" s="28"/>
      <c r="BU194" s="28"/>
      <c r="BV194" s="28"/>
      <c r="BW194" s="28"/>
      <c r="BX194" s="28"/>
    </row>
    <row r="195" spans="3:76" ht="15.75" customHeight="1" x14ac:dyDescent="0.15">
      <c r="C195" s="55"/>
      <c r="D195" s="55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98"/>
      <c r="BE195" s="51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  <c r="BT195" s="28"/>
      <c r="BU195" s="28"/>
      <c r="BV195" s="28"/>
      <c r="BW195" s="28"/>
      <c r="BX195" s="28"/>
    </row>
    <row r="196" spans="3:76" ht="15.75" customHeight="1" x14ac:dyDescent="0.15">
      <c r="C196" s="55"/>
      <c r="D196" s="55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98"/>
      <c r="BE196" s="51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  <c r="BT196" s="28"/>
      <c r="BU196" s="28"/>
      <c r="BV196" s="28"/>
      <c r="BW196" s="28"/>
      <c r="BX196" s="28"/>
    </row>
    <row r="197" spans="3:76" ht="15.75" customHeight="1" x14ac:dyDescent="0.15">
      <c r="C197" s="55"/>
      <c r="D197" s="55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98"/>
      <c r="BE197" s="51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  <c r="BT197" s="28"/>
      <c r="BU197" s="28"/>
      <c r="BV197" s="28"/>
      <c r="BW197" s="28"/>
      <c r="BX197" s="28"/>
    </row>
    <row r="198" spans="3:76" ht="15.75" customHeight="1" x14ac:dyDescent="0.15">
      <c r="C198" s="55"/>
      <c r="D198" s="55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98"/>
      <c r="BE198" s="51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  <c r="BT198" s="28"/>
      <c r="BU198" s="28"/>
      <c r="BV198" s="28"/>
      <c r="BW198" s="28"/>
      <c r="BX198" s="28"/>
    </row>
    <row r="199" spans="3:76" ht="15.75" customHeight="1" x14ac:dyDescent="0.15">
      <c r="C199" s="55"/>
      <c r="D199" s="55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98"/>
      <c r="BE199" s="51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  <c r="BT199" s="28"/>
      <c r="BU199" s="28"/>
      <c r="BV199" s="28"/>
      <c r="BW199" s="28"/>
      <c r="BX199" s="28"/>
    </row>
    <row r="200" spans="3:76" ht="15.75" customHeight="1" x14ac:dyDescent="0.15">
      <c r="C200" s="55"/>
      <c r="D200" s="55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98"/>
      <c r="BE200" s="51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  <c r="BT200" s="28"/>
      <c r="BU200" s="28"/>
      <c r="BV200" s="28"/>
      <c r="BW200" s="28"/>
      <c r="BX200" s="28"/>
    </row>
    <row r="201" spans="3:76" ht="15.75" customHeight="1" x14ac:dyDescent="0.15">
      <c r="C201" s="55"/>
      <c r="D201" s="55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98"/>
      <c r="BE201" s="51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</row>
    <row r="202" spans="3:76" ht="15.75" customHeight="1" x14ac:dyDescent="0.15">
      <c r="C202" s="55"/>
      <c r="D202" s="55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98"/>
      <c r="BE202" s="51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</row>
    <row r="203" spans="3:76" ht="15.75" customHeight="1" x14ac:dyDescent="0.15">
      <c r="C203" s="55"/>
      <c r="D203" s="55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98"/>
      <c r="BE203" s="51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</row>
    <row r="204" spans="3:76" ht="15.75" customHeight="1" x14ac:dyDescent="0.15">
      <c r="C204" s="55"/>
      <c r="D204" s="55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98"/>
      <c r="BE204" s="51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</row>
    <row r="205" spans="3:76" ht="15.75" customHeight="1" x14ac:dyDescent="0.15">
      <c r="C205" s="55"/>
      <c r="D205" s="55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98"/>
      <c r="BE205" s="51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</row>
    <row r="206" spans="3:76" ht="15.75" customHeight="1" x14ac:dyDescent="0.15">
      <c r="C206" s="55"/>
      <c r="D206" s="55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98"/>
      <c r="BE206" s="51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</row>
    <row r="207" spans="3:76" ht="15.75" customHeight="1" x14ac:dyDescent="0.15">
      <c r="C207" s="55"/>
      <c r="D207" s="55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98"/>
      <c r="BE207" s="51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  <c r="BT207" s="28"/>
      <c r="BU207" s="28"/>
      <c r="BV207" s="28"/>
      <c r="BW207" s="28"/>
      <c r="BX207" s="28"/>
    </row>
    <row r="208" spans="3:76" ht="15.75" customHeight="1" x14ac:dyDescent="0.15">
      <c r="C208" s="55"/>
      <c r="D208" s="55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98"/>
      <c r="BE208" s="51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  <c r="BT208" s="28"/>
      <c r="BU208" s="28"/>
      <c r="BV208" s="28"/>
      <c r="BW208" s="28"/>
      <c r="BX208" s="28"/>
    </row>
    <row r="209" spans="3:76" ht="15.75" customHeight="1" x14ac:dyDescent="0.15">
      <c r="C209" s="55"/>
      <c r="D209" s="55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98"/>
      <c r="BE209" s="51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  <c r="BU209" s="28"/>
      <c r="BV209" s="28"/>
      <c r="BW209" s="28"/>
      <c r="BX209" s="28"/>
    </row>
    <row r="210" spans="3:76" ht="15.75" customHeight="1" x14ac:dyDescent="0.15">
      <c r="C210" s="55"/>
      <c r="D210" s="55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98"/>
      <c r="BE210" s="51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</row>
    <row r="211" spans="3:76" ht="15.75" customHeight="1" x14ac:dyDescent="0.15">
      <c r="C211" s="55"/>
      <c r="D211" s="55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98"/>
      <c r="BE211" s="51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  <c r="BT211" s="28"/>
      <c r="BU211" s="28"/>
      <c r="BV211" s="28"/>
      <c r="BW211" s="28"/>
      <c r="BX211" s="28"/>
    </row>
    <row r="212" spans="3:76" ht="15.75" customHeight="1" x14ac:dyDescent="0.15">
      <c r="C212" s="55"/>
      <c r="D212" s="55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98"/>
      <c r="BE212" s="51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  <c r="BT212" s="28"/>
      <c r="BU212" s="28"/>
      <c r="BV212" s="28"/>
      <c r="BW212" s="28"/>
      <c r="BX212" s="28"/>
    </row>
    <row r="213" spans="3:76" ht="15.75" customHeight="1" x14ac:dyDescent="0.15">
      <c r="C213" s="55"/>
      <c r="D213" s="55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98"/>
      <c r="BE213" s="51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</row>
    <row r="214" spans="3:76" ht="15.75" customHeight="1" x14ac:dyDescent="0.15">
      <c r="C214" s="55"/>
      <c r="D214" s="55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98"/>
      <c r="BE214" s="51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  <c r="BT214" s="28"/>
      <c r="BU214" s="28"/>
      <c r="BV214" s="28"/>
      <c r="BW214" s="28"/>
      <c r="BX214" s="28"/>
    </row>
    <row r="215" spans="3:76" ht="15.75" customHeight="1" x14ac:dyDescent="0.15">
      <c r="C215" s="55"/>
      <c r="D215" s="55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98"/>
      <c r="BE215" s="51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  <c r="BT215" s="28"/>
      <c r="BU215" s="28"/>
      <c r="BV215" s="28"/>
      <c r="BW215" s="28"/>
      <c r="BX215" s="28"/>
    </row>
    <row r="216" spans="3:76" ht="15.75" customHeight="1" x14ac:dyDescent="0.15">
      <c r="C216" s="55"/>
      <c r="D216" s="55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98"/>
      <c r="BE216" s="51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  <c r="BT216" s="28"/>
      <c r="BU216" s="28"/>
      <c r="BV216" s="28"/>
      <c r="BW216" s="28"/>
      <c r="BX216" s="28"/>
    </row>
    <row r="217" spans="3:76" ht="15.75" customHeight="1" x14ac:dyDescent="0.15">
      <c r="C217" s="55"/>
      <c r="D217" s="55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98"/>
      <c r="BE217" s="51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  <c r="BT217" s="28"/>
      <c r="BU217" s="28"/>
      <c r="BV217" s="28"/>
      <c r="BW217" s="28"/>
      <c r="BX217" s="28"/>
    </row>
    <row r="218" spans="3:76" ht="15.75" customHeight="1" x14ac:dyDescent="0.15">
      <c r="C218" s="55"/>
      <c r="D218" s="55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98"/>
      <c r="BE218" s="51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  <c r="BT218" s="28"/>
      <c r="BU218" s="28"/>
      <c r="BV218" s="28"/>
      <c r="BW218" s="28"/>
      <c r="BX218" s="28"/>
    </row>
    <row r="219" spans="3:76" ht="15.75" customHeight="1" x14ac:dyDescent="0.15">
      <c r="C219" s="55"/>
      <c r="D219" s="55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98"/>
      <c r="BE219" s="51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/>
      <c r="BX219" s="28"/>
    </row>
    <row r="220" spans="3:76" ht="15.75" customHeight="1" x14ac:dyDescent="0.15">
      <c r="C220" s="55"/>
      <c r="D220" s="55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98"/>
      <c r="BE220" s="51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</row>
    <row r="221" spans="3:76" ht="15.75" customHeight="1" x14ac:dyDescent="0.15">
      <c r="C221" s="55"/>
      <c r="D221" s="55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98"/>
      <c r="BE221" s="51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</row>
    <row r="222" spans="3:76" ht="15.75" customHeight="1" x14ac:dyDescent="0.15">
      <c r="C222" s="55"/>
      <c r="D222" s="55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98"/>
      <c r="BE222" s="51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</row>
    <row r="223" spans="3:76" ht="15.75" customHeight="1" x14ac:dyDescent="0.15">
      <c r="C223" s="55"/>
      <c r="D223" s="55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98"/>
      <c r="BE223" s="51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  <c r="BU223" s="28"/>
      <c r="BV223" s="28"/>
      <c r="BW223" s="28"/>
      <c r="BX223" s="28"/>
    </row>
    <row r="224" spans="3:76" ht="15.75" customHeight="1" x14ac:dyDescent="0.15">
      <c r="C224" s="55"/>
      <c r="D224" s="55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98"/>
      <c r="BE224" s="51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  <c r="BU224" s="28"/>
      <c r="BV224" s="28"/>
      <c r="BW224" s="28"/>
      <c r="BX224" s="28"/>
    </row>
    <row r="225" spans="3:76" ht="15.75" customHeight="1" x14ac:dyDescent="0.15">
      <c r="C225" s="55"/>
      <c r="D225" s="55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98"/>
      <c r="BE225" s="51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  <c r="BT225" s="28"/>
      <c r="BU225" s="28"/>
      <c r="BV225" s="28"/>
      <c r="BW225" s="28"/>
      <c r="BX225" s="28"/>
    </row>
    <row r="226" spans="3:76" ht="15.75" customHeight="1" x14ac:dyDescent="0.15">
      <c r="C226" s="55"/>
      <c r="D226" s="55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98"/>
      <c r="BE226" s="51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</row>
    <row r="227" spans="3:76" ht="15.75" customHeight="1" x14ac:dyDescent="0.15">
      <c r="C227" s="55"/>
      <c r="D227" s="55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98"/>
      <c r="BE227" s="51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</row>
    <row r="228" spans="3:76" ht="15.75" customHeight="1" x14ac:dyDescent="0.15">
      <c r="C228" s="55"/>
      <c r="D228" s="55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98"/>
      <c r="BE228" s="51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</row>
    <row r="229" spans="3:76" ht="15.75" customHeight="1" x14ac:dyDescent="0.15">
      <c r="C229" s="55"/>
      <c r="D229" s="55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98"/>
      <c r="BE229" s="51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  <c r="BT229" s="28"/>
      <c r="BU229" s="28"/>
      <c r="BV229" s="28"/>
      <c r="BW229" s="28"/>
      <c r="BX229" s="28"/>
    </row>
    <row r="230" spans="3:76" ht="15.75" customHeight="1" x14ac:dyDescent="0.15">
      <c r="C230" s="55"/>
      <c r="D230" s="55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98"/>
      <c r="BE230" s="51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  <c r="BT230" s="28"/>
      <c r="BU230" s="28"/>
      <c r="BV230" s="28"/>
      <c r="BW230" s="28"/>
      <c r="BX230" s="28"/>
    </row>
    <row r="231" spans="3:76" ht="15.75" customHeight="1" x14ac:dyDescent="0.15">
      <c r="C231" s="55"/>
      <c r="D231" s="55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98"/>
      <c r="BE231" s="51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  <c r="BT231" s="28"/>
      <c r="BU231" s="28"/>
      <c r="BV231" s="28"/>
      <c r="BW231" s="28"/>
      <c r="BX231" s="28"/>
    </row>
    <row r="232" spans="3:76" ht="15.75" customHeight="1" x14ac:dyDescent="0.15">
      <c r="C232" s="55"/>
      <c r="D232" s="55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98"/>
      <c r="BE232" s="51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  <c r="BT232" s="28"/>
      <c r="BU232" s="28"/>
      <c r="BV232" s="28"/>
      <c r="BW232" s="28"/>
      <c r="BX232" s="28"/>
    </row>
    <row r="233" spans="3:76" ht="15.75" customHeight="1" x14ac:dyDescent="0.15">
      <c r="C233" s="55"/>
      <c r="D233" s="55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98"/>
      <c r="BE233" s="51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  <c r="BT233" s="28"/>
      <c r="BU233" s="28"/>
      <c r="BV233" s="28"/>
      <c r="BW233" s="28"/>
      <c r="BX233" s="28"/>
    </row>
    <row r="234" spans="3:76" ht="15.75" customHeight="1" x14ac:dyDescent="0.15">
      <c r="C234" s="55"/>
      <c r="D234" s="55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98"/>
      <c r="BE234" s="51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  <c r="BT234" s="28"/>
      <c r="BU234" s="28"/>
      <c r="BV234" s="28"/>
      <c r="BW234" s="28"/>
      <c r="BX234" s="28"/>
    </row>
    <row r="235" spans="3:76" ht="15.75" customHeight="1" x14ac:dyDescent="0.15">
      <c r="C235" s="55"/>
      <c r="D235" s="55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98"/>
      <c r="BE235" s="51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  <c r="BT235" s="28"/>
      <c r="BU235" s="28"/>
      <c r="BV235" s="28"/>
      <c r="BW235" s="28"/>
      <c r="BX235" s="28"/>
    </row>
    <row r="236" spans="3:76" ht="15.75" customHeight="1" x14ac:dyDescent="0.15">
      <c r="C236" s="55"/>
      <c r="D236" s="55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98"/>
      <c r="BE236" s="51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  <c r="BT236" s="28"/>
      <c r="BU236" s="28"/>
      <c r="BV236" s="28"/>
      <c r="BW236" s="28"/>
      <c r="BX236" s="28"/>
    </row>
    <row r="237" spans="3:76" ht="15.75" customHeight="1" x14ac:dyDescent="0.15">
      <c r="C237" s="55"/>
      <c r="D237" s="55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98"/>
      <c r="BE237" s="51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  <c r="BU237" s="28"/>
      <c r="BV237" s="28"/>
      <c r="BW237" s="28"/>
      <c r="BX237" s="28"/>
    </row>
    <row r="238" spans="3:76" ht="15.75" customHeight="1" x14ac:dyDescent="0.15">
      <c r="C238" s="55"/>
      <c r="D238" s="55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98"/>
      <c r="BE238" s="51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/>
      <c r="BV238" s="28"/>
      <c r="BW238" s="28"/>
      <c r="BX238" s="28"/>
    </row>
    <row r="239" spans="3:76" ht="15.75" customHeight="1" x14ac:dyDescent="0.15">
      <c r="C239" s="55"/>
      <c r="D239" s="55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98"/>
      <c r="BE239" s="51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</row>
    <row r="240" spans="3:76" ht="15.75" customHeight="1" x14ac:dyDescent="0.15">
      <c r="C240" s="55"/>
      <c r="D240" s="55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98"/>
      <c r="BE240" s="51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</row>
    <row r="241" spans="3:76" ht="15.75" customHeight="1" x14ac:dyDescent="0.15">
      <c r="C241" s="55"/>
      <c r="D241" s="55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98"/>
      <c r="BE241" s="51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</row>
    <row r="242" spans="3:76" ht="15.75" customHeight="1" x14ac:dyDescent="0.15">
      <c r="C242" s="55"/>
      <c r="D242" s="55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98"/>
      <c r="BE242" s="51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  <c r="BT242" s="28"/>
      <c r="BU242" s="28"/>
      <c r="BV242" s="28"/>
      <c r="BW242" s="28"/>
      <c r="BX242" s="28"/>
    </row>
    <row r="243" spans="3:76" ht="15.75" customHeight="1" x14ac:dyDescent="0.15">
      <c r="C243" s="55"/>
      <c r="D243" s="55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98"/>
      <c r="BE243" s="51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  <c r="BT243" s="28"/>
      <c r="BU243" s="28"/>
      <c r="BV243" s="28"/>
      <c r="BW243" s="28"/>
      <c r="BX243" s="28"/>
    </row>
    <row r="244" spans="3:76" ht="15.75" customHeight="1" x14ac:dyDescent="0.15">
      <c r="C244" s="55"/>
      <c r="D244" s="55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98"/>
      <c r="BE244" s="51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</row>
    <row r="245" spans="3:76" ht="15.75" customHeight="1" x14ac:dyDescent="0.15">
      <c r="C245" s="55"/>
      <c r="D245" s="55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98"/>
      <c r="BE245" s="51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  <c r="BT245" s="28"/>
      <c r="BU245" s="28"/>
      <c r="BV245" s="28"/>
      <c r="BW245" s="28"/>
      <c r="BX245" s="28"/>
    </row>
    <row r="246" spans="3:76" ht="15.75" customHeight="1" x14ac:dyDescent="0.15">
      <c r="C246" s="55"/>
      <c r="D246" s="55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98"/>
      <c r="BE246" s="51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  <c r="BT246" s="28"/>
      <c r="BU246" s="28"/>
      <c r="BV246" s="28"/>
      <c r="BW246" s="28"/>
      <c r="BX246" s="28"/>
    </row>
    <row r="247" spans="3:76" ht="15.75" customHeight="1" x14ac:dyDescent="0.15">
      <c r="C247" s="55"/>
      <c r="D247" s="55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98"/>
      <c r="BE247" s="51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  <c r="BT247" s="28"/>
      <c r="BU247" s="28"/>
      <c r="BV247" s="28"/>
      <c r="BW247" s="28"/>
      <c r="BX247" s="28"/>
    </row>
    <row r="248" spans="3:76" ht="15.75" customHeight="1" x14ac:dyDescent="0.15">
      <c r="C248" s="55"/>
      <c r="D248" s="55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98"/>
      <c r="BE248" s="51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  <c r="BT248" s="28"/>
      <c r="BU248" s="28"/>
      <c r="BV248" s="28"/>
      <c r="BW248" s="28"/>
      <c r="BX248" s="28"/>
    </row>
    <row r="249" spans="3:76" ht="15.75" customHeight="1" x14ac:dyDescent="0.15">
      <c r="C249" s="55"/>
      <c r="D249" s="55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98"/>
      <c r="BE249" s="51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  <c r="BT249" s="28"/>
      <c r="BU249" s="28"/>
      <c r="BV249" s="28"/>
      <c r="BW249" s="28"/>
      <c r="BX249" s="28"/>
    </row>
    <row r="250" spans="3:76" ht="15.75" customHeight="1" x14ac:dyDescent="0.15">
      <c r="C250" s="55"/>
      <c r="D250" s="55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98"/>
      <c r="BE250" s="51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  <c r="BT250" s="28"/>
      <c r="BU250" s="28"/>
      <c r="BV250" s="28"/>
      <c r="BW250" s="28"/>
      <c r="BX250" s="28"/>
    </row>
    <row r="251" spans="3:76" ht="15.75" customHeight="1" x14ac:dyDescent="0.15">
      <c r="C251" s="55"/>
      <c r="D251" s="55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98"/>
      <c r="BE251" s="51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  <c r="BT251" s="28"/>
      <c r="BU251" s="28"/>
      <c r="BV251" s="28"/>
      <c r="BW251" s="28"/>
      <c r="BX251" s="28"/>
    </row>
    <row r="252" spans="3:76" ht="15.75" customHeight="1" x14ac:dyDescent="0.15">
      <c r="C252" s="55"/>
      <c r="D252" s="55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98"/>
      <c r="BE252" s="51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  <c r="BT252" s="28"/>
      <c r="BU252" s="28"/>
      <c r="BV252" s="28"/>
      <c r="BW252" s="28"/>
      <c r="BX252" s="28"/>
    </row>
    <row r="253" spans="3:76" ht="15.75" customHeight="1" x14ac:dyDescent="0.15">
      <c r="C253" s="55"/>
      <c r="D253" s="55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98"/>
      <c r="BE253" s="51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  <c r="BT253" s="28"/>
      <c r="BU253" s="28"/>
      <c r="BV253" s="28"/>
      <c r="BW253" s="28"/>
      <c r="BX253" s="28"/>
    </row>
    <row r="254" spans="3:76" ht="15.75" customHeight="1" x14ac:dyDescent="0.15">
      <c r="C254" s="55"/>
      <c r="D254" s="55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98"/>
      <c r="BE254" s="51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  <c r="BT254" s="28"/>
      <c r="BU254" s="28"/>
      <c r="BV254" s="28"/>
      <c r="BW254" s="28"/>
      <c r="BX254" s="28"/>
    </row>
    <row r="255" spans="3:76" ht="15.75" customHeight="1" x14ac:dyDescent="0.15">
      <c r="C255" s="55"/>
      <c r="D255" s="55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98"/>
      <c r="BE255" s="51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</row>
    <row r="256" spans="3:76" ht="15.75" customHeight="1" x14ac:dyDescent="0.15">
      <c r="C256" s="55"/>
      <c r="D256" s="55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98"/>
      <c r="BE256" s="51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  <c r="BT256" s="28"/>
      <c r="BU256" s="28"/>
      <c r="BV256" s="28"/>
      <c r="BW256" s="28"/>
      <c r="BX256" s="28"/>
    </row>
    <row r="257" spans="3:76" ht="15.75" customHeight="1" x14ac:dyDescent="0.15">
      <c r="C257" s="55"/>
      <c r="D257" s="55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98"/>
      <c r="BE257" s="51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  <c r="BT257" s="28"/>
      <c r="BU257" s="28"/>
      <c r="BV257" s="28"/>
      <c r="BW257" s="28"/>
      <c r="BX257" s="28"/>
    </row>
    <row r="258" spans="3:76" ht="15.75" customHeight="1" x14ac:dyDescent="0.15">
      <c r="C258" s="55"/>
      <c r="D258" s="55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98"/>
      <c r="BE258" s="51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  <c r="BT258" s="28"/>
      <c r="BU258" s="28"/>
      <c r="BV258" s="28"/>
      <c r="BW258" s="28"/>
      <c r="BX258" s="28"/>
    </row>
    <row r="259" spans="3:76" ht="15.75" customHeight="1" x14ac:dyDescent="0.15">
      <c r="C259" s="55"/>
      <c r="D259" s="55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98"/>
      <c r="BE259" s="51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  <c r="BT259" s="28"/>
      <c r="BU259" s="28"/>
      <c r="BV259" s="28"/>
      <c r="BW259" s="28"/>
      <c r="BX259" s="28"/>
    </row>
    <row r="260" spans="3:76" ht="15.75" customHeight="1" x14ac:dyDescent="0.15">
      <c r="C260" s="55"/>
      <c r="D260" s="55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98"/>
      <c r="BE260" s="51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  <c r="BT260" s="28"/>
      <c r="BU260" s="28"/>
      <c r="BV260" s="28"/>
      <c r="BW260" s="28"/>
      <c r="BX260" s="28"/>
    </row>
    <row r="261" spans="3:76" ht="15.75" customHeight="1" x14ac:dyDescent="0.15">
      <c r="C261" s="55"/>
      <c r="D261" s="55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98"/>
      <c r="BE261" s="51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  <c r="BT261" s="28"/>
      <c r="BU261" s="28"/>
      <c r="BV261" s="28"/>
      <c r="BW261" s="28"/>
      <c r="BX261" s="28"/>
    </row>
    <row r="262" spans="3:76" ht="15.75" customHeight="1" x14ac:dyDescent="0.15">
      <c r="C262" s="55"/>
      <c r="D262" s="55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98"/>
      <c r="BE262" s="51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  <c r="BT262" s="28"/>
      <c r="BU262" s="28"/>
      <c r="BV262" s="28"/>
      <c r="BW262" s="28"/>
      <c r="BX262" s="28"/>
    </row>
    <row r="263" spans="3:76" ht="15.75" customHeight="1" x14ac:dyDescent="0.15">
      <c r="C263" s="55"/>
      <c r="D263" s="55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98"/>
      <c r="BE263" s="51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  <c r="BT263" s="28"/>
      <c r="BU263" s="28"/>
      <c r="BV263" s="28"/>
      <c r="BW263" s="28"/>
      <c r="BX263" s="28"/>
    </row>
    <row r="264" spans="3:76" ht="15.75" customHeight="1" x14ac:dyDescent="0.15">
      <c r="C264" s="55"/>
      <c r="D264" s="55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98"/>
      <c r="BE264" s="51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  <c r="BT264" s="28"/>
      <c r="BU264" s="28"/>
      <c r="BV264" s="28"/>
      <c r="BW264" s="28"/>
      <c r="BX264" s="28"/>
    </row>
    <row r="265" spans="3:76" ht="15.75" customHeight="1" x14ac:dyDescent="0.15">
      <c r="C265" s="55"/>
      <c r="D265" s="55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98"/>
      <c r="BE265" s="51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  <c r="BT265" s="28"/>
      <c r="BU265" s="28"/>
      <c r="BV265" s="28"/>
      <c r="BW265" s="28"/>
      <c r="BX265" s="28"/>
    </row>
    <row r="266" spans="3:76" ht="15.75" customHeight="1" x14ac:dyDescent="0.15">
      <c r="C266" s="55"/>
      <c r="D266" s="55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98"/>
      <c r="BE266" s="51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  <c r="BT266" s="28"/>
      <c r="BU266" s="28"/>
      <c r="BV266" s="28"/>
      <c r="BW266" s="28"/>
      <c r="BX266" s="28"/>
    </row>
    <row r="267" spans="3:76" ht="15.75" customHeight="1" x14ac:dyDescent="0.15">
      <c r="C267" s="55"/>
      <c r="D267" s="55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98"/>
      <c r="BE267" s="51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  <c r="BT267" s="28"/>
      <c r="BU267" s="28"/>
      <c r="BV267" s="28"/>
      <c r="BW267" s="28"/>
      <c r="BX267" s="28"/>
    </row>
    <row r="268" spans="3:76" ht="15.75" customHeight="1" x14ac:dyDescent="0.15">
      <c r="C268" s="55"/>
      <c r="D268" s="55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98"/>
      <c r="BE268" s="51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  <c r="BT268" s="28"/>
      <c r="BU268" s="28"/>
      <c r="BV268" s="28"/>
      <c r="BW268" s="28"/>
      <c r="BX268" s="28"/>
    </row>
    <row r="269" spans="3:76" ht="15.75" customHeight="1" x14ac:dyDescent="0.15">
      <c r="C269" s="55"/>
      <c r="D269" s="55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98"/>
      <c r="BE269" s="51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  <c r="BT269" s="28"/>
      <c r="BU269" s="28"/>
      <c r="BV269" s="28"/>
      <c r="BW269" s="28"/>
      <c r="BX269" s="28"/>
    </row>
    <row r="270" spans="3:76" ht="15.75" customHeight="1" x14ac:dyDescent="0.15">
      <c r="C270" s="55"/>
      <c r="D270" s="55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98"/>
      <c r="BE270" s="51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  <c r="BT270" s="28"/>
      <c r="BU270" s="28"/>
      <c r="BV270" s="28"/>
      <c r="BW270" s="28"/>
      <c r="BX270" s="28"/>
    </row>
    <row r="271" spans="3:76" ht="15.75" customHeight="1" x14ac:dyDescent="0.15">
      <c r="C271" s="55"/>
      <c r="D271" s="55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98"/>
      <c r="BE271" s="51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  <c r="BT271" s="28"/>
      <c r="BU271" s="28"/>
      <c r="BV271" s="28"/>
      <c r="BW271" s="28"/>
      <c r="BX271" s="28"/>
    </row>
    <row r="272" spans="3:76" ht="15.75" customHeight="1" x14ac:dyDescent="0.15">
      <c r="C272" s="55"/>
      <c r="D272" s="55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98"/>
      <c r="BE272" s="51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  <c r="BT272" s="28"/>
      <c r="BU272" s="28"/>
      <c r="BV272" s="28"/>
      <c r="BW272" s="28"/>
      <c r="BX272" s="28"/>
    </row>
    <row r="273" spans="3:76" ht="15.75" customHeight="1" x14ac:dyDescent="0.15">
      <c r="C273" s="55"/>
      <c r="D273" s="55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98"/>
      <c r="BE273" s="51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  <c r="BT273" s="28"/>
      <c r="BU273" s="28"/>
      <c r="BV273" s="28"/>
      <c r="BW273" s="28"/>
      <c r="BX273" s="28"/>
    </row>
    <row r="274" spans="3:76" ht="15.75" customHeight="1" x14ac:dyDescent="0.15">
      <c r="C274" s="55"/>
      <c r="D274" s="55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98"/>
      <c r="BE274" s="51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  <c r="BT274" s="28"/>
      <c r="BU274" s="28"/>
      <c r="BV274" s="28"/>
      <c r="BW274" s="28"/>
      <c r="BX274" s="28"/>
    </row>
    <row r="275" spans="3:76" ht="15.75" customHeight="1" x14ac:dyDescent="0.15">
      <c r="C275" s="55"/>
      <c r="D275" s="55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98"/>
      <c r="BE275" s="51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  <c r="BT275" s="28"/>
      <c r="BU275" s="28"/>
      <c r="BV275" s="28"/>
      <c r="BW275" s="28"/>
      <c r="BX275" s="28"/>
    </row>
    <row r="276" spans="3:76" ht="15.75" customHeight="1" x14ac:dyDescent="0.15">
      <c r="C276" s="55"/>
      <c r="D276" s="55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98"/>
      <c r="BE276" s="51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  <c r="BT276" s="28"/>
      <c r="BU276" s="28"/>
      <c r="BV276" s="28"/>
      <c r="BW276" s="28"/>
      <c r="BX276" s="28"/>
    </row>
    <row r="277" spans="3:76" ht="15.75" customHeight="1" x14ac:dyDescent="0.15">
      <c r="C277" s="55"/>
      <c r="D277" s="55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98"/>
      <c r="BE277" s="51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  <c r="BT277" s="28"/>
      <c r="BU277" s="28"/>
      <c r="BV277" s="28"/>
      <c r="BW277" s="28"/>
      <c r="BX277" s="28"/>
    </row>
    <row r="278" spans="3:76" ht="15.75" customHeight="1" x14ac:dyDescent="0.15">
      <c r="C278" s="55"/>
      <c r="D278" s="55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98"/>
      <c r="BE278" s="51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</row>
    <row r="279" spans="3:76" ht="15.75" customHeight="1" x14ac:dyDescent="0.15">
      <c r="C279" s="55"/>
      <c r="D279" s="55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98"/>
      <c r="BE279" s="51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</row>
    <row r="280" spans="3:76" ht="15.75" customHeight="1" x14ac:dyDescent="0.15">
      <c r="C280" s="55"/>
      <c r="D280" s="55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98"/>
      <c r="BE280" s="51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  <c r="BT280" s="28"/>
      <c r="BU280" s="28"/>
      <c r="BV280" s="28"/>
      <c r="BW280" s="28"/>
      <c r="BX280" s="28"/>
    </row>
    <row r="281" spans="3:76" ht="15.75" customHeight="1" x14ac:dyDescent="0.15">
      <c r="C281" s="55"/>
      <c r="D281" s="55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98"/>
      <c r="BE281" s="51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</row>
    <row r="282" spans="3:76" ht="15.75" customHeight="1" x14ac:dyDescent="0.15">
      <c r="C282" s="55"/>
      <c r="D282" s="55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98"/>
      <c r="BE282" s="51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  <c r="BT282" s="28"/>
      <c r="BU282" s="28"/>
      <c r="BV282" s="28"/>
      <c r="BW282" s="28"/>
      <c r="BX282" s="28"/>
    </row>
    <row r="283" spans="3:76" ht="15.75" customHeight="1" x14ac:dyDescent="0.15">
      <c r="C283" s="55"/>
      <c r="D283" s="55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98"/>
      <c r="BE283" s="51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  <c r="BT283" s="28"/>
      <c r="BU283" s="28"/>
      <c r="BV283" s="28"/>
      <c r="BW283" s="28"/>
      <c r="BX283" s="28"/>
    </row>
    <row r="284" spans="3:76" ht="15.75" customHeight="1" x14ac:dyDescent="0.15">
      <c r="C284" s="55"/>
      <c r="D284" s="55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98"/>
      <c r="BE284" s="51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  <c r="BT284" s="28"/>
      <c r="BU284" s="28"/>
      <c r="BV284" s="28"/>
      <c r="BW284" s="28"/>
      <c r="BX284" s="28"/>
    </row>
    <row r="285" spans="3:76" ht="15.75" customHeight="1" x14ac:dyDescent="0.15">
      <c r="C285" s="55"/>
      <c r="D285" s="55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98"/>
      <c r="BE285" s="51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  <c r="BT285" s="28"/>
      <c r="BU285" s="28"/>
      <c r="BV285" s="28"/>
      <c r="BW285" s="28"/>
      <c r="BX285" s="28"/>
    </row>
    <row r="286" spans="3:76" ht="15.75" customHeight="1" x14ac:dyDescent="0.15">
      <c r="C286" s="55"/>
      <c r="D286" s="55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98"/>
      <c r="BE286" s="51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  <c r="BT286" s="28"/>
      <c r="BU286" s="28"/>
      <c r="BV286" s="28"/>
      <c r="BW286" s="28"/>
      <c r="BX286" s="28"/>
    </row>
    <row r="287" spans="3:76" ht="15.75" customHeight="1" x14ac:dyDescent="0.15">
      <c r="C287" s="55"/>
      <c r="D287" s="55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98"/>
      <c r="BE287" s="51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  <c r="BT287" s="28"/>
      <c r="BU287" s="28"/>
      <c r="BV287" s="28"/>
      <c r="BW287" s="28"/>
      <c r="BX287" s="28"/>
    </row>
    <row r="288" spans="3:76" ht="15.75" customHeight="1" x14ac:dyDescent="0.15">
      <c r="C288" s="55"/>
      <c r="D288" s="55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98"/>
      <c r="BE288" s="51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  <c r="BT288" s="28"/>
      <c r="BU288" s="28"/>
      <c r="BV288" s="28"/>
      <c r="BW288" s="28"/>
      <c r="BX288" s="28"/>
    </row>
    <row r="289" spans="3:76" ht="15.75" customHeight="1" x14ac:dyDescent="0.15">
      <c r="C289" s="55"/>
      <c r="D289" s="55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98"/>
      <c r="BE289" s="51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  <c r="BS289" s="28"/>
      <c r="BT289" s="28"/>
      <c r="BU289" s="28"/>
      <c r="BV289" s="28"/>
      <c r="BW289" s="28"/>
      <c r="BX289" s="28"/>
    </row>
    <row r="290" spans="3:76" ht="15.75" customHeight="1" x14ac:dyDescent="0.15">
      <c r="C290" s="55"/>
      <c r="D290" s="55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98"/>
      <c r="BE290" s="51"/>
      <c r="BF290" s="28"/>
      <c r="BG290" s="28"/>
      <c r="BH290" s="28"/>
      <c r="BI290" s="28"/>
      <c r="BJ290" s="28"/>
      <c r="BK290" s="28"/>
      <c r="BL290" s="28"/>
      <c r="BM290" s="28"/>
      <c r="BN290" s="28"/>
      <c r="BO290" s="28"/>
      <c r="BP290" s="28"/>
      <c r="BQ290" s="28"/>
      <c r="BR290" s="28"/>
      <c r="BS290" s="28"/>
      <c r="BT290" s="28"/>
      <c r="BU290" s="28"/>
      <c r="BV290" s="28"/>
      <c r="BW290" s="28"/>
      <c r="BX290" s="28"/>
    </row>
    <row r="291" spans="3:76" ht="15.75" customHeight="1" x14ac:dyDescent="0.15">
      <c r="C291" s="55"/>
      <c r="D291" s="55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98"/>
      <c r="BE291" s="51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  <c r="BS291" s="28"/>
      <c r="BT291" s="28"/>
      <c r="BU291" s="28"/>
      <c r="BV291" s="28"/>
      <c r="BW291" s="28"/>
      <c r="BX291" s="28"/>
    </row>
    <row r="292" spans="3:76" ht="15.75" customHeight="1" x14ac:dyDescent="0.15">
      <c r="C292" s="55"/>
      <c r="D292" s="55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98"/>
      <c r="BE292" s="51"/>
      <c r="BF292" s="28"/>
      <c r="BG292" s="28"/>
      <c r="BH292" s="28"/>
      <c r="BI292" s="28"/>
      <c r="BJ292" s="28"/>
      <c r="BK292" s="28"/>
      <c r="BL292" s="28"/>
      <c r="BM292" s="28"/>
      <c r="BN292" s="28"/>
      <c r="BO292" s="28"/>
      <c r="BP292" s="28"/>
      <c r="BQ292" s="28"/>
      <c r="BR292" s="28"/>
      <c r="BS292" s="28"/>
      <c r="BT292" s="28"/>
      <c r="BU292" s="28"/>
      <c r="BV292" s="28"/>
      <c r="BW292" s="28"/>
      <c r="BX292" s="28"/>
    </row>
    <row r="293" spans="3:76" ht="15.75" customHeight="1" x14ac:dyDescent="0.15">
      <c r="C293" s="55"/>
      <c r="D293" s="55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98"/>
      <c r="BE293" s="51"/>
      <c r="BF293" s="28"/>
      <c r="BG293" s="28"/>
      <c r="BH293" s="28"/>
      <c r="BI293" s="28"/>
      <c r="BJ293" s="28"/>
      <c r="BK293" s="28"/>
      <c r="BL293" s="28"/>
      <c r="BM293" s="28"/>
      <c r="BN293" s="28"/>
      <c r="BO293" s="28"/>
      <c r="BP293" s="28"/>
      <c r="BQ293" s="28"/>
      <c r="BR293" s="28"/>
      <c r="BS293" s="28"/>
      <c r="BT293" s="28"/>
      <c r="BU293" s="28"/>
      <c r="BV293" s="28"/>
      <c r="BW293" s="28"/>
      <c r="BX293" s="28"/>
    </row>
    <row r="294" spans="3:76" ht="15.75" customHeight="1" x14ac:dyDescent="0.15">
      <c r="C294" s="55"/>
      <c r="D294" s="55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98"/>
      <c r="BE294" s="51"/>
      <c r="BF294" s="28"/>
      <c r="BG294" s="28"/>
      <c r="BH294" s="28"/>
      <c r="BI294" s="28"/>
      <c r="BJ294" s="28"/>
      <c r="BK294" s="28"/>
      <c r="BL294" s="28"/>
      <c r="BM294" s="28"/>
      <c r="BN294" s="28"/>
      <c r="BO294" s="28"/>
      <c r="BP294" s="28"/>
      <c r="BQ294" s="28"/>
      <c r="BR294" s="28"/>
      <c r="BS294" s="28"/>
      <c r="BT294" s="28"/>
      <c r="BU294" s="28"/>
      <c r="BV294" s="28"/>
      <c r="BW294" s="28"/>
      <c r="BX294" s="28"/>
    </row>
    <row r="295" spans="3:76" ht="15.75" customHeight="1" x14ac:dyDescent="0.15">
      <c r="C295" s="55"/>
      <c r="D295" s="55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98"/>
      <c r="BE295" s="51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  <c r="BT295" s="28"/>
      <c r="BU295" s="28"/>
      <c r="BV295" s="28"/>
      <c r="BW295" s="28"/>
      <c r="BX295" s="28"/>
    </row>
    <row r="296" spans="3:76" ht="15.75" customHeight="1" x14ac:dyDescent="0.15">
      <c r="C296" s="55"/>
      <c r="D296" s="55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98"/>
      <c r="BE296" s="51"/>
      <c r="BF296" s="28"/>
      <c r="BG296" s="28"/>
      <c r="BH296" s="28"/>
      <c r="BI296" s="28"/>
      <c r="BJ296" s="28"/>
      <c r="BK296" s="28"/>
      <c r="BL296" s="28"/>
      <c r="BM296" s="28"/>
      <c r="BN296" s="28"/>
      <c r="BO296" s="28"/>
      <c r="BP296" s="28"/>
      <c r="BQ296" s="28"/>
      <c r="BR296" s="28"/>
      <c r="BS296" s="28"/>
      <c r="BT296" s="28"/>
      <c r="BU296" s="28"/>
      <c r="BV296" s="28"/>
      <c r="BW296" s="28"/>
      <c r="BX296" s="28"/>
    </row>
    <row r="297" spans="3:76" ht="15.75" customHeight="1" x14ac:dyDescent="0.15">
      <c r="C297" s="55"/>
      <c r="D297" s="55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98"/>
      <c r="BE297" s="51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  <c r="BP297" s="28"/>
      <c r="BQ297" s="28"/>
      <c r="BR297" s="28"/>
      <c r="BS297" s="28"/>
      <c r="BT297" s="28"/>
      <c r="BU297" s="28"/>
      <c r="BV297" s="28"/>
      <c r="BW297" s="28"/>
      <c r="BX297" s="28"/>
    </row>
    <row r="298" spans="3:76" ht="15.75" customHeight="1" x14ac:dyDescent="0.15">
      <c r="C298" s="55"/>
      <c r="D298" s="55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98"/>
      <c r="BE298" s="51"/>
      <c r="BF298" s="28"/>
      <c r="BG298" s="28"/>
      <c r="BH298" s="28"/>
      <c r="BI298" s="28"/>
      <c r="BJ298" s="28"/>
      <c r="BK298" s="28"/>
      <c r="BL298" s="28"/>
      <c r="BM298" s="28"/>
      <c r="BN298" s="28"/>
      <c r="BO298" s="28"/>
      <c r="BP298" s="28"/>
      <c r="BQ298" s="28"/>
      <c r="BR298" s="28"/>
      <c r="BS298" s="28"/>
      <c r="BT298" s="28"/>
      <c r="BU298" s="28"/>
      <c r="BV298" s="28"/>
      <c r="BW298" s="28"/>
      <c r="BX298" s="28"/>
    </row>
    <row r="299" spans="3:76" ht="15.75" customHeight="1" x14ac:dyDescent="0.15">
      <c r="C299" s="55"/>
      <c r="D299" s="55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98"/>
      <c r="BE299" s="51"/>
      <c r="BF299" s="28"/>
      <c r="BG299" s="28"/>
      <c r="BH299" s="28"/>
      <c r="BI299" s="28"/>
      <c r="BJ299" s="28"/>
      <c r="BK299" s="28"/>
      <c r="BL299" s="28"/>
      <c r="BM299" s="28"/>
      <c r="BN299" s="28"/>
      <c r="BO299" s="28"/>
      <c r="BP299" s="28"/>
      <c r="BQ299" s="28"/>
      <c r="BR299" s="28"/>
      <c r="BS299" s="28"/>
      <c r="BT299" s="28"/>
      <c r="BU299" s="28"/>
      <c r="BV299" s="28"/>
      <c r="BW299" s="28"/>
      <c r="BX299" s="28"/>
    </row>
    <row r="300" spans="3:76" ht="15.75" customHeight="1" x14ac:dyDescent="0.15">
      <c r="C300" s="55"/>
      <c r="D300" s="55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98"/>
      <c r="BE300" s="51"/>
      <c r="BF300" s="28"/>
      <c r="BG300" s="28"/>
      <c r="BH300" s="28"/>
      <c r="BI300" s="28"/>
      <c r="BJ300" s="28"/>
      <c r="BK300" s="28"/>
      <c r="BL300" s="28"/>
      <c r="BM300" s="28"/>
      <c r="BN300" s="28"/>
      <c r="BO300" s="28"/>
      <c r="BP300" s="28"/>
      <c r="BQ300" s="28"/>
      <c r="BR300" s="28"/>
      <c r="BS300" s="28"/>
      <c r="BT300" s="28"/>
      <c r="BU300" s="28"/>
      <c r="BV300" s="28"/>
      <c r="BW300" s="28"/>
      <c r="BX300" s="28"/>
    </row>
    <row r="301" spans="3:76" ht="15.75" customHeight="1" x14ac:dyDescent="0.15">
      <c r="C301" s="55"/>
      <c r="D301" s="55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98"/>
      <c r="BE301" s="51"/>
      <c r="BF301" s="28"/>
      <c r="BG301" s="28"/>
      <c r="BH301" s="28"/>
      <c r="BI301" s="28"/>
      <c r="BJ301" s="28"/>
      <c r="BK301" s="28"/>
      <c r="BL301" s="28"/>
      <c r="BM301" s="28"/>
      <c r="BN301" s="28"/>
      <c r="BO301" s="28"/>
      <c r="BP301" s="28"/>
      <c r="BQ301" s="28"/>
      <c r="BR301" s="28"/>
      <c r="BS301" s="28"/>
      <c r="BT301" s="28"/>
      <c r="BU301" s="28"/>
      <c r="BV301" s="28"/>
      <c r="BW301" s="28"/>
      <c r="BX301" s="28"/>
    </row>
    <row r="302" spans="3:76" ht="15.75" customHeight="1" x14ac:dyDescent="0.15">
      <c r="C302" s="55"/>
      <c r="D302" s="55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98"/>
      <c r="BE302" s="51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</row>
    <row r="303" spans="3:76" ht="15.75" customHeight="1" x14ac:dyDescent="0.15">
      <c r="C303" s="55"/>
      <c r="D303" s="55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98"/>
      <c r="BE303" s="51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</row>
    <row r="304" spans="3:76" ht="15.75" customHeight="1" x14ac:dyDescent="0.15">
      <c r="C304" s="55"/>
      <c r="D304" s="55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98"/>
      <c r="BE304" s="51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</row>
    <row r="305" spans="3:76" ht="15.75" customHeight="1" x14ac:dyDescent="0.15">
      <c r="C305" s="55"/>
      <c r="D305" s="55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98"/>
      <c r="BE305" s="51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</row>
    <row r="306" spans="3:76" ht="15.75" customHeight="1" x14ac:dyDescent="0.15">
      <c r="C306" s="55"/>
      <c r="D306" s="55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98"/>
      <c r="BE306" s="51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</row>
    <row r="307" spans="3:76" ht="15.75" customHeight="1" x14ac:dyDescent="0.15">
      <c r="C307" s="55"/>
      <c r="D307" s="55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98"/>
      <c r="BE307" s="51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</row>
    <row r="308" spans="3:76" ht="15.75" customHeight="1" x14ac:dyDescent="0.15">
      <c r="C308" s="55"/>
      <c r="D308" s="55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98"/>
      <c r="BE308" s="51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</row>
    <row r="309" spans="3:76" ht="15.75" customHeight="1" x14ac:dyDescent="0.15">
      <c r="C309" s="55"/>
      <c r="D309" s="55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98"/>
      <c r="BE309" s="51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</row>
    <row r="310" spans="3:76" ht="15.75" customHeight="1" x14ac:dyDescent="0.15">
      <c r="C310" s="55"/>
      <c r="D310" s="55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98"/>
      <c r="BE310" s="51"/>
      <c r="BF310" s="28"/>
      <c r="BG310" s="28"/>
      <c r="BH310" s="28"/>
      <c r="BI310" s="28"/>
      <c r="BJ310" s="28"/>
      <c r="BK310" s="28"/>
      <c r="BL310" s="28"/>
      <c r="BM310" s="28"/>
      <c r="BN310" s="28"/>
      <c r="BO310" s="28"/>
      <c r="BP310" s="28"/>
      <c r="BQ310" s="28"/>
      <c r="BR310" s="28"/>
      <c r="BS310" s="28"/>
      <c r="BT310" s="28"/>
      <c r="BU310" s="28"/>
      <c r="BV310" s="28"/>
      <c r="BW310" s="28"/>
      <c r="BX310" s="28"/>
    </row>
    <row r="311" spans="3:76" ht="15.75" customHeight="1" x14ac:dyDescent="0.15">
      <c r="C311" s="55"/>
      <c r="D311" s="55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98"/>
      <c r="BE311" s="51"/>
      <c r="BF311" s="28"/>
      <c r="BG311" s="28"/>
      <c r="BH311" s="28"/>
      <c r="BI311" s="28"/>
      <c r="BJ311" s="28"/>
      <c r="BK311" s="28"/>
      <c r="BL311" s="28"/>
      <c r="BM311" s="28"/>
      <c r="BN311" s="28"/>
      <c r="BO311" s="28"/>
      <c r="BP311" s="28"/>
      <c r="BQ311" s="28"/>
      <c r="BR311" s="28"/>
      <c r="BS311" s="28"/>
      <c r="BT311" s="28"/>
      <c r="BU311" s="28"/>
      <c r="BV311" s="28"/>
      <c r="BW311" s="28"/>
      <c r="BX311" s="28"/>
    </row>
    <row r="312" spans="3:76" ht="15.75" customHeight="1" x14ac:dyDescent="0.15">
      <c r="C312" s="55"/>
      <c r="D312" s="55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98"/>
      <c r="BE312" s="51"/>
      <c r="BF312" s="28"/>
      <c r="BG312" s="28"/>
      <c r="BH312" s="28"/>
      <c r="BI312" s="28"/>
      <c r="BJ312" s="28"/>
      <c r="BK312" s="28"/>
      <c r="BL312" s="28"/>
      <c r="BM312" s="28"/>
      <c r="BN312" s="28"/>
      <c r="BO312" s="28"/>
      <c r="BP312" s="28"/>
      <c r="BQ312" s="28"/>
      <c r="BR312" s="28"/>
      <c r="BS312" s="28"/>
      <c r="BT312" s="28"/>
      <c r="BU312" s="28"/>
      <c r="BV312" s="28"/>
      <c r="BW312" s="28"/>
      <c r="BX312" s="28"/>
    </row>
    <row r="313" spans="3:76" ht="15.75" customHeight="1" x14ac:dyDescent="0.15">
      <c r="C313" s="55"/>
      <c r="D313" s="55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98"/>
      <c r="BE313" s="51"/>
      <c r="BF313" s="28"/>
      <c r="BG313" s="28"/>
      <c r="BH313" s="28"/>
      <c r="BI313" s="28"/>
      <c r="BJ313" s="28"/>
      <c r="BK313" s="28"/>
      <c r="BL313" s="28"/>
      <c r="BM313" s="28"/>
      <c r="BN313" s="28"/>
      <c r="BO313" s="28"/>
      <c r="BP313" s="28"/>
      <c r="BQ313" s="28"/>
      <c r="BR313" s="28"/>
      <c r="BS313" s="28"/>
      <c r="BT313" s="28"/>
      <c r="BU313" s="28"/>
      <c r="BV313" s="28"/>
      <c r="BW313" s="28"/>
      <c r="BX313" s="28"/>
    </row>
    <row r="314" spans="3:76" ht="15.75" customHeight="1" x14ac:dyDescent="0.15">
      <c r="C314" s="55"/>
      <c r="D314" s="55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98"/>
      <c r="BE314" s="51"/>
      <c r="BF314" s="28"/>
      <c r="BG314" s="28"/>
      <c r="BH314" s="28"/>
      <c r="BI314" s="28"/>
      <c r="BJ314" s="28"/>
      <c r="BK314" s="28"/>
      <c r="BL314" s="28"/>
      <c r="BM314" s="28"/>
      <c r="BN314" s="28"/>
      <c r="BO314" s="28"/>
      <c r="BP314" s="28"/>
      <c r="BQ314" s="28"/>
      <c r="BR314" s="28"/>
      <c r="BS314" s="28"/>
      <c r="BT314" s="28"/>
      <c r="BU314" s="28"/>
      <c r="BV314" s="28"/>
      <c r="BW314" s="28"/>
      <c r="BX314" s="28"/>
    </row>
    <row r="315" spans="3:76" ht="15.75" customHeight="1" x14ac:dyDescent="0.15">
      <c r="C315" s="55"/>
      <c r="D315" s="55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98"/>
      <c r="BE315" s="51"/>
      <c r="BF315" s="28"/>
      <c r="BG315" s="28"/>
      <c r="BH315" s="28"/>
      <c r="BI315" s="28"/>
      <c r="BJ315" s="28"/>
      <c r="BK315" s="28"/>
      <c r="BL315" s="28"/>
      <c r="BM315" s="28"/>
      <c r="BN315" s="28"/>
      <c r="BO315" s="28"/>
      <c r="BP315" s="28"/>
      <c r="BQ315" s="28"/>
      <c r="BR315" s="28"/>
      <c r="BS315" s="28"/>
      <c r="BT315" s="28"/>
      <c r="BU315" s="28"/>
      <c r="BV315" s="28"/>
      <c r="BW315" s="28"/>
      <c r="BX315" s="28"/>
    </row>
    <row r="316" spans="3:76" ht="15.75" customHeight="1" x14ac:dyDescent="0.15">
      <c r="C316" s="55"/>
      <c r="D316" s="55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98"/>
      <c r="BE316" s="51"/>
      <c r="BF316" s="28"/>
      <c r="BG316" s="28"/>
      <c r="BH316" s="28"/>
      <c r="BI316" s="28"/>
      <c r="BJ316" s="28"/>
      <c r="BK316" s="28"/>
      <c r="BL316" s="28"/>
      <c r="BM316" s="28"/>
      <c r="BN316" s="28"/>
      <c r="BO316" s="28"/>
      <c r="BP316" s="28"/>
      <c r="BQ316" s="28"/>
      <c r="BR316" s="28"/>
      <c r="BS316" s="28"/>
      <c r="BT316" s="28"/>
      <c r="BU316" s="28"/>
      <c r="BV316" s="28"/>
      <c r="BW316" s="28"/>
      <c r="BX316" s="28"/>
    </row>
    <row r="317" spans="3:76" ht="15.75" customHeight="1" x14ac:dyDescent="0.15">
      <c r="C317" s="55"/>
      <c r="D317" s="55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98"/>
      <c r="BE317" s="51"/>
      <c r="BF317" s="28"/>
      <c r="BG317" s="28"/>
      <c r="BH317" s="28"/>
      <c r="BI317" s="28"/>
      <c r="BJ317" s="28"/>
      <c r="BK317" s="28"/>
      <c r="BL317" s="28"/>
      <c r="BM317" s="28"/>
      <c r="BN317" s="28"/>
      <c r="BO317" s="28"/>
      <c r="BP317" s="28"/>
      <c r="BQ317" s="28"/>
      <c r="BR317" s="28"/>
      <c r="BS317" s="28"/>
      <c r="BT317" s="28"/>
      <c r="BU317" s="28"/>
      <c r="BV317" s="28"/>
      <c r="BW317" s="28"/>
      <c r="BX317" s="28"/>
    </row>
    <row r="318" spans="3:76" ht="15.75" customHeight="1" x14ac:dyDescent="0.15">
      <c r="C318" s="55"/>
      <c r="D318" s="55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98"/>
      <c r="BE318" s="51"/>
      <c r="BF318" s="28"/>
      <c r="BG318" s="28"/>
      <c r="BH318" s="28"/>
      <c r="BI318" s="28"/>
      <c r="BJ318" s="28"/>
      <c r="BK318" s="28"/>
      <c r="BL318" s="28"/>
      <c r="BM318" s="28"/>
      <c r="BN318" s="28"/>
      <c r="BO318" s="28"/>
      <c r="BP318" s="28"/>
      <c r="BQ318" s="28"/>
      <c r="BR318" s="28"/>
      <c r="BS318" s="28"/>
      <c r="BT318" s="28"/>
      <c r="BU318" s="28"/>
      <c r="BV318" s="28"/>
      <c r="BW318" s="28"/>
      <c r="BX318" s="28"/>
    </row>
    <row r="319" spans="3:76" ht="15.75" customHeight="1" x14ac:dyDescent="0.15">
      <c r="C319" s="55"/>
      <c r="D319" s="55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98"/>
      <c r="BE319" s="51"/>
      <c r="BF319" s="28"/>
      <c r="BG319" s="28"/>
      <c r="BH319" s="28"/>
      <c r="BI319" s="28"/>
      <c r="BJ319" s="28"/>
      <c r="BK319" s="28"/>
      <c r="BL319" s="28"/>
      <c r="BM319" s="28"/>
      <c r="BN319" s="28"/>
      <c r="BO319" s="28"/>
      <c r="BP319" s="28"/>
      <c r="BQ319" s="28"/>
      <c r="BR319" s="28"/>
      <c r="BS319" s="28"/>
      <c r="BT319" s="28"/>
      <c r="BU319" s="28"/>
      <c r="BV319" s="28"/>
      <c r="BW319" s="28"/>
      <c r="BX319" s="28"/>
    </row>
    <row r="320" spans="3:76" ht="15.75" customHeight="1" x14ac:dyDescent="0.15">
      <c r="C320" s="55"/>
      <c r="D320" s="55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98"/>
      <c r="BE320" s="51"/>
      <c r="BF320" s="28"/>
      <c r="BG320" s="28"/>
      <c r="BH320" s="28"/>
      <c r="BI320" s="28"/>
      <c r="BJ320" s="28"/>
      <c r="BK320" s="28"/>
      <c r="BL320" s="28"/>
      <c r="BM320" s="28"/>
      <c r="BN320" s="28"/>
      <c r="BO320" s="28"/>
      <c r="BP320" s="28"/>
      <c r="BQ320" s="28"/>
      <c r="BR320" s="28"/>
      <c r="BS320" s="28"/>
      <c r="BT320" s="28"/>
      <c r="BU320" s="28"/>
      <c r="BV320" s="28"/>
      <c r="BW320" s="28"/>
      <c r="BX320" s="28"/>
    </row>
    <row r="321" spans="3:76" ht="15.75" customHeight="1" x14ac:dyDescent="0.15">
      <c r="C321" s="55"/>
      <c r="D321" s="55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98"/>
      <c r="BE321" s="51"/>
      <c r="BF321" s="28"/>
      <c r="BG321" s="28"/>
      <c r="BH321" s="28"/>
      <c r="BI321" s="28"/>
      <c r="BJ321" s="28"/>
      <c r="BK321" s="28"/>
      <c r="BL321" s="28"/>
      <c r="BM321" s="28"/>
      <c r="BN321" s="28"/>
      <c r="BO321" s="28"/>
      <c r="BP321" s="28"/>
      <c r="BQ321" s="28"/>
      <c r="BR321" s="28"/>
      <c r="BS321" s="28"/>
      <c r="BT321" s="28"/>
      <c r="BU321" s="28"/>
      <c r="BV321" s="28"/>
      <c r="BW321" s="28"/>
      <c r="BX321" s="28"/>
    </row>
    <row r="322" spans="3:76" ht="15.75" customHeight="1" x14ac:dyDescent="0.15">
      <c r="C322" s="55"/>
      <c r="D322" s="55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98"/>
      <c r="BE322" s="51"/>
      <c r="BF322" s="28"/>
      <c r="BG322" s="28"/>
      <c r="BH322" s="28"/>
      <c r="BI322" s="28"/>
      <c r="BJ322" s="28"/>
      <c r="BK322" s="28"/>
      <c r="BL322" s="28"/>
      <c r="BM322" s="28"/>
      <c r="BN322" s="28"/>
      <c r="BO322" s="28"/>
      <c r="BP322" s="28"/>
      <c r="BQ322" s="28"/>
      <c r="BR322" s="28"/>
      <c r="BS322" s="28"/>
      <c r="BT322" s="28"/>
      <c r="BU322" s="28"/>
      <c r="BV322" s="28"/>
      <c r="BW322" s="28"/>
      <c r="BX322" s="28"/>
    </row>
    <row r="323" spans="3:76" ht="15.75" customHeight="1" x14ac:dyDescent="0.15">
      <c r="C323" s="55"/>
      <c r="D323" s="55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98"/>
      <c r="BE323" s="51"/>
      <c r="BF323" s="28"/>
      <c r="BG323" s="28"/>
      <c r="BH323" s="28"/>
      <c r="BI323" s="28"/>
      <c r="BJ323" s="28"/>
      <c r="BK323" s="28"/>
      <c r="BL323" s="28"/>
      <c r="BM323" s="28"/>
      <c r="BN323" s="28"/>
      <c r="BO323" s="28"/>
      <c r="BP323" s="28"/>
      <c r="BQ323" s="28"/>
      <c r="BR323" s="28"/>
      <c r="BS323" s="28"/>
      <c r="BT323" s="28"/>
      <c r="BU323" s="28"/>
      <c r="BV323" s="28"/>
      <c r="BW323" s="28"/>
      <c r="BX323" s="28"/>
    </row>
    <row r="324" spans="3:76" ht="15.75" customHeight="1" x14ac:dyDescent="0.15">
      <c r="C324" s="55"/>
      <c r="D324" s="55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98"/>
      <c r="BE324" s="51"/>
      <c r="BF324" s="28"/>
      <c r="BG324" s="28"/>
      <c r="BH324" s="28"/>
      <c r="BI324" s="28"/>
      <c r="BJ324" s="28"/>
      <c r="BK324" s="28"/>
      <c r="BL324" s="28"/>
      <c r="BM324" s="28"/>
      <c r="BN324" s="28"/>
      <c r="BO324" s="28"/>
      <c r="BP324" s="28"/>
      <c r="BQ324" s="28"/>
      <c r="BR324" s="28"/>
      <c r="BS324" s="28"/>
      <c r="BT324" s="28"/>
      <c r="BU324" s="28"/>
      <c r="BV324" s="28"/>
      <c r="BW324" s="28"/>
      <c r="BX324" s="28"/>
    </row>
    <row r="325" spans="3:76" ht="15.75" customHeight="1" x14ac:dyDescent="0.15">
      <c r="C325" s="55"/>
      <c r="D325" s="55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98"/>
      <c r="BE325" s="51"/>
      <c r="BF325" s="28"/>
      <c r="BG325" s="28"/>
      <c r="BH325" s="28"/>
      <c r="BI325" s="28"/>
      <c r="BJ325" s="28"/>
      <c r="BK325" s="28"/>
      <c r="BL325" s="28"/>
      <c r="BM325" s="28"/>
      <c r="BN325" s="28"/>
      <c r="BO325" s="28"/>
      <c r="BP325" s="28"/>
      <c r="BQ325" s="28"/>
      <c r="BR325" s="28"/>
      <c r="BS325" s="28"/>
      <c r="BT325" s="28"/>
      <c r="BU325" s="28"/>
      <c r="BV325" s="28"/>
      <c r="BW325" s="28"/>
      <c r="BX325" s="28"/>
    </row>
    <row r="326" spans="3:76" ht="15.75" customHeight="1" x14ac:dyDescent="0.15">
      <c r="C326" s="55"/>
      <c r="D326" s="55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98"/>
      <c r="BE326" s="51"/>
      <c r="BF326" s="28"/>
      <c r="BG326" s="28"/>
      <c r="BH326" s="28"/>
      <c r="BI326" s="28"/>
      <c r="BJ326" s="28"/>
      <c r="BK326" s="28"/>
      <c r="BL326" s="28"/>
      <c r="BM326" s="28"/>
      <c r="BN326" s="28"/>
      <c r="BO326" s="28"/>
      <c r="BP326" s="28"/>
      <c r="BQ326" s="28"/>
      <c r="BR326" s="28"/>
      <c r="BS326" s="28"/>
      <c r="BT326" s="28"/>
      <c r="BU326" s="28"/>
      <c r="BV326" s="28"/>
      <c r="BW326" s="28"/>
      <c r="BX326" s="28"/>
    </row>
    <row r="327" spans="3:76" ht="15.75" customHeight="1" x14ac:dyDescent="0.15">
      <c r="C327" s="55"/>
      <c r="D327" s="55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98"/>
      <c r="BE327" s="51"/>
      <c r="BF327" s="28"/>
      <c r="BG327" s="28"/>
      <c r="BH327" s="28"/>
      <c r="BI327" s="28"/>
      <c r="BJ327" s="28"/>
      <c r="BK327" s="28"/>
      <c r="BL327" s="28"/>
      <c r="BM327" s="28"/>
      <c r="BN327" s="28"/>
      <c r="BO327" s="28"/>
      <c r="BP327" s="28"/>
      <c r="BQ327" s="28"/>
      <c r="BR327" s="28"/>
      <c r="BS327" s="28"/>
      <c r="BT327" s="28"/>
      <c r="BU327" s="28"/>
      <c r="BV327" s="28"/>
      <c r="BW327" s="28"/>
      <c r="BX327" s="28"/>
    </row>
    <row r="328" spans="3:76" ht="15.75" customHeight="1" x14ac:dyDescent="0.15">
      <c r="C328" s="55"/>
      <c r="D328" s="55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98"/>
      <c r="BE328" s="51"/>
      <c r="BF328" s="28"/>
      <c r="BG328" s="28"/>
      <c r="BH328" s="28"/>
      <c r="BI328" s="28"/>
      <c r="BJ328" s="28"/>
      <c r="BK328" s="28"/>
      <c r="BL328" s="28"/>
      <c r="BM328" s="28"/>
      <c r="BN328" s="28"/>
      <c r="BO328" s="28"/>
      <c r="BP328" s="28"/>
      <c r="BQ328" s="28"/>
      <c r="BR328" s="28"/>
      <c r="BS328" s="28"/>
      <c r="BT328" s="28"/>
      <c r="BU328" s="28"/>
      <c r="BV328" s="28"/>
      <c r="BW328" s="28"/>
      <c r="BX328" s="28"/>
    </row>
    <row r="329" spans="3:76" ht="15.75" customHeight="1" x14ac:dyDescent="0.15">
      <c r="C329" s="55"/>
      <c r="D329" s="55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98"/>
      <c r="BE329" s="51"/>
      <c r="BF329" s="28"/>
      <c r="BG329" s="28"/>
      <c r="BH329" s="28"/>
      <c r="BI329" s="28"/>
      <c r="BJ329" s="28"/>
      <c r="BK329" s="28"/>
      <c r="BL329" s="28"/>
      <c r="BM329" s="28"/>
      <c r="BN329" s="28"/>
      <c r="BO329" s="28"/>
      <c r="BP329" s="28"/>
      <c r="BQ329" s="28"/>
      <c r="BR329" s="28"/>
      <c r="BS329" s="28"/>
      <c r="BT329" s="28"/>
      <c r="BU329" s="28"/>
      <c r="BV329" s="28"/>
      <c r="BW329" s="28"/>
      <c r="BX329" s="28"/>
    </row>
    <row r="330" spans="3:76" ht="15.75" customHeight="1" x14ac:dyDescent="0.15">
      <c r="C330" s="55"/>
      <c r="D330" s="55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98"/>
      <c r="BE330" s="51"/>
      <c r="BF330" s="28"/>
      <c r="BG330" s="28"/>
      <c r="BH330" s="28"/>
      <c r="BI330" s="28"/>
      <c r="BJ330" s="28"/>
      <c r="BK330" s="28"/>
      <c r="BL330" s="28"/>
      <c r="BM330" s="28"/>
      <c r="BN330" s="28"/>
      <c r="BO330" s="28"/>
      <c r="BP330" s="28"/>
      <c r="BQ330" s="28"/>
      <c r="BR330" s="28"/>
      <c r="BS330" s="28"/>
      <c r="BT330" s="28"/>
      <c r="BU330" s="28"/>
      <c r="BV330" s="28"/>
      <c r="BW330" s="28"/>
      <c r="BX330" s="28"/>
    </row>
    <row r="331" spans="3:76" ht="15.75" customHeight="1" x14ac:dyDescent="0.15">
      <c r="C331" s="55"/>
      <c r="D331" s="55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98"/>
      <c r="BE331" s="51"/>
      <c r="BF331" s="28"/>
      <c r="BG331" s="28"/>
      <c r="BH331" s="28"/>
      <c r="BI331" s="28"/>
      <c r="BJ331" s="28"/>
      <c r="BK331" s="28"/>
      <c r="BL331" s="28"/>
      <c r="BM331" s="28"/>
      <c r="BN331" s="28"/>
      <c r="BO331" s="28"/>
      <c r="BP331" s="28"/>
      <c r="BQ331" s="28"/>
      <c r="BR331" s="28"/>
      <c r="BS331" s="28"/>
      <c r="BT331" s="28"/>
      <c r="BU331" s="28"/>
      <c r="BV331" s="28"/>
      <c r="BW331" s="28"/>
      <c r="BX331" s="28"/>
    </row>
    <row r="332" spans="3:76" ht="15.75" customHeight="1" x14ac:dyDescent="0.15">
      <c r="C332" s="55"/>
      <c r="D332" s="55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98"/>
      <c r="BE332" s="51"/>
      <c r="BF332" s="28"/>
      <c r="BG332" s="28"/>
      <c r="BH332" s="28"/>
      <c r="BI332" s="28"/>
      <c r="BJ332" s="28"/>
      <c r="BK332" s="28"/>
      <c r="BL332" s="28"/>
      <c r="BM332" s="28"/>
      <c r="BN332" s="28"/>
      <c r="BO332" s="28"/>
      <c r="BP332" s="28"/>
      <c r="BQ332" s="28"/>
      <c r="BR332" s="28"/>
      <c r="BS332" s="28"/>
      <c r="BT332" s="28"/>
      <c r="BU332" s="28"/>
      <c r="BV332" s="28"/>
      <c r="BW332" s="28"/>
      <c r="BX332" s="28"/>
    </row>
    <row r="333" spans="3:76" ht="15.75" customHeight="1" x14ac:dyDescent="0.15">
      <c r="C333" s="55"/>
      <c r="D333" s="55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98"/>
      <c r="BE333" s="51"/>
      <c r="BF333" s="28"/>
      <c r="BG333" s="28"/>
      <c r="BH333" s="28"/>
      <c r="BI333" s="28"/>
      <c r="BJ333" s="28"/>
      <c r="BK333" s="28"/>
      <c r="BL333" s="28"/>
      <c r="BM333" s="28"/>
      <c r="BN333" s="28"/>
      <c r="BO333" s="28"/>
      <c r="BP333" s="28"/>
      <c r="BQ333" s="28"/>
      <c r="BR333" s="28"/>
      <c r="BS333" s="28"/>
      <c r="BT333" s="28"/>
      <c r="BU333" s="28"/>
      <c r="BV333" s="28"/>
      <c r="BW333" s="28"/>
      <c r="BX333" s="28"/>
    </row>
    <row r="334" spans="3:76" ht="15.75" customHeight="1" x14ac:dyDescent="0.15">
      <c r="C334" s="55"/>
      <c r="D334" s="55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98"/>
      <c r="BE334" s="51"/>
      <c r="BF334" s="28"/>
      <c r="BG334" s="28"/>
      <c r="BH334" s="28"/>
      <c r="BI334" s="28"/>
      <c r="BJ334" s="28"/>
      <c r="BK334" s="28"/>
      <c r="BL334" s="28"/>
      <c r="BM334" s="28"/>
      <c r="BN334" s="28"/>
      <c r="BO334" s="28"/>
      <c r="BP334" s="28"/>
      <c r="BQ334" s="28"/>
      <c r="BR334" s="28"/>
      <c r="BS334" s="28"/>
      <c r="BT334" s="28"/>
      <c r="BU334" s="28"/>
      <c r="BV334" s="28"/>
      <c r="BW334" s="28"/>
      <c r="BX334" s="28"/>
    </row>
    <row r="335" spans="3:76" ht="15.75" customHeight="1" x14ac:dyDescent="0.15">
      <c r="C335" s="55"/>
      <c r="D335" s="55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98"/>
      <c r="BE335" s="51"/>
      <c r="BF335" s="28"/>
      <c r="BG335" s="28"/>
      <c r="BH335" s="28"/>
      <c r="BI335" s="28"/>
      <c r="BJ335" s="28"/>
      <c r="BK335" s="28"/>
      <c r="BL335" s="28"/>
      <c r="BM335" s="28"/>
      <c r="BN335" s="28"/>
      <c r="BO335" s="28"/>
      <c r="BP335" s="28"/>
      <c r="BQ335" s="28"/>
      <c r="BR335" s="28"/>
      <c r="BS335" s="28"/>
      <c r="BT335" s="28"/>
      <c r="BU335" s="28"/>
      <c r="BV335" s="28"/>
      <c r="BW335" s="28"/>
      <c r="BX335" s="28"/>
    </row>
    <row r="336" spans="3:76" ht="15.75" customHeight="1" x14ac:dyDescent="0.15">
      <c r="C336" s="55"/>
      <c r="D336" s="55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98"/>
      <c r="BE336" s="51"/>
      <c r="BF336" s="28"/>
      <c r="BG336" s="28"/>
      <c r="BH336" s="28"/>
      <c r="BI336" s="28"/>
      <c r="BJ336" s="28"/>
      <c r="BK336" s="28"/>
      <c r="BL336" s="28"/>
      <c r="BM336" s="28"/>
      <c r="BN336" s="28"/>
      <c r="BO336" s="28"/>
      <c r="BP336" s="28"/>
      <c r="BQ336" s="28"/>
      <c r="BR336" s="28"/>
      <c r="BS336" s="28"/>
      <c r="BT336" s="28"/>
      <c r="BU336" s="28"/>
      <c r="BV336" s="28"/>
      <c r="BW336" s="28"/>
      <c r="BX336" s="28"/>
    </row>
    <row r="337" spans="3:76" ht="15.75" customHeight="1" x14ac:dyDescent="0.15">
      <c r="C337" s="55"/>
      <c r="D337" s="55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98"/>
      <c r="BE337" s="51"/>
      <c r="BF337" s="28"/>
      <c r="BG337" s="28"/>
      <c r="BH337" s="28"/>
      <c r="BI337" s="28"/>
      <c r="BJ337" s="28"/>
      <c r="BK337" s="28"/>
      <c r="BL337" s="28"/>
      <c r="BM337" s="28"/>
      <c r="BN337" s="28"/>
      <c r="BO337" s="28"/>
      <c r="BP337" s="28"/>
      <c r="BQ337" s="28"/>
      <c r="BR337" s="28"/>
      <c r="BS337" s="28"/>
      <c r="BT337" s="28"/>
      <c r="BU337" s="28"/>
      <c r="BV337" s="28"/>
      <c r="BW337" s="28"/>
      <c r="BX337" s="28"/>
    </row>
    <row r="338" spans="3:76" ht="15.75" customHeight="1" x14ac:dyDescent="0.15">
      <c r="C338" s="55"/>
      <c r="D338" s="55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98"/>
      <c r="BE338" s="51"/>
      <c r="BF338" s="28"/>
      <c r="BG338" s="28"/>
      <c r="BH338" s="28"/>
      <c r="BI338" s="28"/>
      <c r="BJ338" s="28"/>
      <c r="BK338" s="28"/>
      <c r="BL338" s="28"/>
      <c r="BM338" s="28"/>
      <c r="BN338" s="28"/>
      <c r="BO338" s="28"/>
      <c r="BP338" s="28"/>
      <c r="BQ338" s="28"/>
      <c r="BR338" s="28"/>
      <c r="BS338" s="28"/>
      <c r="BT338" s="28"/>
      <c r="BU338" s="28"/>
      <c r="BV338" s="28"/>
      <c r="BW338" s="28"/>
      <c r="BX338" s="28"/>
    </row>
    <row r="339" spans="3:76" ht="15.75" customHeight="1" x14ac:dyDescent="0.15">
      <c r="C339" s="55"/>
      <c r="D339" s="55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98"/>
      <c r="BE339" s="51"/>
      <c r="BF339" s="28"/>
      <c r="BG339" s="28"/>
      <c r="BH339" s="28"/>
      <c r="BI339" s="28"/>
      <c r="BJ339" s="28"/>
      <c r="BK339" s="28"/>
      <c r="BL339" s="28"/>
      <c r="BM339" s="28"/>
      <c r="BN339" s="28"/>
      <c r="BO339" s="28"/>
      <c r="BP339" s="28"/>
      <c r="BQ339" s="28"/>
      <c r="BR339" s="28"/>
      <c r="BS339" s="28"/>
      <c r="BT339" s="28"/>
      <c r="BU339" s="28"/>
      <c r="BV339" s="28"/>
      <c r="BW339" s="28"/>
      <c r="BX339" s="28"/>
    </row>
    <row r="340" spans="3:76" ht="15.75" customHeight="1" x14ac:dyDescent="0.15">
      <c r="C340" s="55"/>
      <c r="D340" s="55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98"/>
      <c r="BE340" s="51"/>
      <c r="BF340" s="28"/>
      <c r="BG340" s="28"/>
      <c r="BH340" s="28"/>
      <c r="BI340" s="28"/>
      <c r="BJ340" s="28"/>
      <c r="BK340" s="28"/>
      <c r="BL340" s="28"/>
      <c r="BM340" s="28"/>
      <c r="BN340" s="28"/>
      <c r="BO340" s="28"/>
      <c r="BP340" s="28"/>
      <c r="BQ340" s="28"/>
      <c r="BR340" s="28"/>
      <c r="BS340" s="28"/>
      <c r="BT340" s="28"/>
      <c r="BU340" s="28"/>
      <c r="BV340" s="28"/>
      <c r="BW340" s="28"/>
      <c r="BX340" s="28"/>
    </row>
    <row r="341" spans="3:76" ht="15.75" customHeight="1" x14ac:dyDescent="0.15">
      <c r="C341" s="55"/>
      <c r="D341" s="55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98"/>
      <c r="BE341" s="51"/>
      <c r="BF341" s="28"/>
      <c r="BG341" s="28"/>
      <c r="BH341" s="28"/>
      <c r="BI341" s="28"/>
      <c r="BJ341" s="28"/>
      <c r="BK341" s="28"/>
      <c r="BL341" s="28"/>
      <c r="BM341" s="28"/>
      <c r="BN341" s="28"/>
      <c r="BO341" s="28"/>
      <c r="BP341" s="28"/>
      <c r="BQ341" s="28"/>
      <c r="BR341" s="28"/>
      <c r="BS341" s="28"/>
      <c r="BT341" s="28"/>
      <c r="BU341" s="28"/>
      <c r="BV341" s="28"/>
      <c r="BW341" s="28"/>
      <c r="BX341" s="28"/>
    </row>
    <row r="342" spans="3:76" ht="15.75" customHeight="1" x14ac:dyDescent="0.15">
      <c r="C342" s="55"/>
      <c r="D342" s="55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98"/>
      <c r="BE342" s="51"/>
      <c r="BF342" s="28"/>
      <c r="BG342" s="28"/>
      <c r="BH342" s="28"/>
      <c r="BI342" s="28"/>
      <c r="BJ342" s="28"/>
      <c r="BK342" s="28"/>
      <c r="BL342" s="28"/>
      <c r="BM342" s="28"/>
      <c r="BN342" s="28"/>
      <c r="BO342" s="28"/>
      <c r="BP342" s="28"/>
      <c r="BQ342" s="28"/>
      <c r="BR342" s="28"/>
      <c r="BS342" s="28"/>
      <c r="BT342" s="28"/>
      <c r="BU342" s="28"/>
      <c r="BV342" s="28"/>
      <c r="BW342" s="28"/>
      <c r="BX342" s="28"/>
    </row>
    <row r="343" spans="3:76" ht="15.75" customHeight="1" x14ac:dyDescent="0.15">
      <c r="C343" s="55"/>
      <c r="D343" s="55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98"/>
      <c r="BE343" s="51"/>
      <c r="BF343" s="28"/>
      <c r="BG343" s="28"/>
      <c r="BH343" s="28"/>
      <c r="BI343" s="28"/>
      <c r="BJ343" s="28"/>
      <c r="BK343" s="28"/>
      <c r="BL343" s="28"/>
      <c r="BM343" s="28"/>
      <c r="BN343" s="28"/>
      <c r="BO343" s="28"/>
      <c r="BP343" s="28"/>
      <c r="BQ343" s="28"/>
      <c r="BR343" s="28"/>
      <c r="BS343" s="28"/>
      <c r="BT343" s="28"/>
      <c r="BU343" s="28"/>
      <c r="BV343" s="28"/>
      <c r="BW343" s="28"/>
      <c r="BX343" s="28"/>
    </row>
    <row r="344" spans="3:76" ht="15.75" customHeight="1" x14ac:dyDescent="0.15">
      <c r="C344" s="55"/>
      <c r="D344" s="55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98"/>
      <c r="BE344" s="51"/>
      <c r="BF344" s="28"/>
      <c r="BG344" s="28"/>
      <c r="BH344" s="28"/>
      <c r="BI344" s="28"/>
      <c r="BJ344" s="28"/>
      <c r="BK344" s="28"/>
      <c r="BL344" s="28"/>
      <c r="BM344" s="28"/>
      <c r="BN344" s="28"/>
      <c r="BO344" s="28"/>
      <c r="BP344" s="28"/>
      <c r="BQ344" s="28"/>
      <c r="BR344" s="28"/>
      <c r="BS344" s="28"/>
      <c r="BT344" s="28"/>
      <c r="BU344" s="28"/>
      <c r="BV344" s="28"/>
      <c r="BW344" s="28"/>
      <c r="BX344" s="28"/>
    </row>
    <row r="345" spans="3:76" ht="15.75" customHeight="1" x14ac:dyDescent="0.15">
      <c r="C345" s="55"/>
      <c r="D345" s="55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98"/>
      <c r="BE345" s="51"/>
      <c r="BF345" s="28"/>
      <c r="BG345" s="28"/>
      <c r="BH345" s="28"/>
      <c r="BI345" s="28"/>
      <c r="BJ345" s="28"/>
      <c r="BK345" s="28"/>
      <c r="BL345" s="28"/>
      <c r="BM345" s="28"/>
      <c r="BN345" s="28"/>
      <c r="BO345" s="28"/>
      <c r="BP345" s="28"/>
      <c r="BQ345" s="28"/>
      <c r="BR345" s="28"/>
      <c r="BS345" s="28"/>
      <c r="BT345" s="28"/>
      <c r="BU345" s="28"/>
      <c r="BV345" s="28"/>
      <c r="BW345" s="28"/>
      <c r="BX345" s="28"/>
    </row>
    <row r="346" spans="3:76" ht="15.75" customHeight="1" x14ac:dyDescent="0.15">
      <c r="C346" s="55"/>
      <c r="D346" s="55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98"/>
      <c r="BE346" s="51"/>
      <c r="BF346" s="28"/>
      <c r="BG346" s="28"/>
      <c r="BH346" s="28"/>
      <c r="BI346" s="28"/>
      <c r="BJ346" s="28"/>
      <c r="BK346" s="28"/>
      <c r="BL346" s="28"/>
      <c r="BM346" s="28"/>
      <c r="BN346" s="28"/>
      <c r="BO346" s="28"/>
      <c r="BP346" s="28"/>
      <c r="BQ346" s="28"/>
      <c r="BR346" s="28"/>
      <c r="BS346" s="28"/>
      <c r="BT346" s="28"/>
      <c r="BU346" s="28"/>
      <c r="BV346" s="28"/>
      <c r="BW346" s="28"/>
      <c r="BX346" s="28"/>
    </row>
    <row r="347" spans="3:76" ht="15.75" customHeight="1" x14ac:dyDescent="0.15">
      <c r="C347" s="55"/>
      <c r="D347" s="55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98"/>
      <c r="BE347" s="51"/>
      <c r="BF347" s="28"/>
      <c r="BG347" s="28"/>
      <c r="BH347" s="28"/>
      <c r="BI347" s="28"/>
      <c r="BJ347" s="28"/>
      <c r="BK347" s="28"/>
      <c r="BL347" s="28"/>
      <c r="BM347" s="28"/>
      <c r="BN347" s="28"/>
      <c r="BO347" s="28"/>
      <c r="BP347" s="28"/>
      <c r="BQ347" s="28"/>
      <c r="BR347" s="28"/>
      <c r="BS347" s="28"/>
      <c r="BT347" s="28"/>
      <c r="BU347" s="28"/>
      <c r="BV347" s="28"/>
      <c r="BW347" s="28"/>
      <c r="BX347" s="28"/>
    </row>
    <row r="348" spans="3:76" ht="15.75" customHeight="1" x14ac:dyDescent="0.15">
      <c r="C348" s="55"/>
      <c r="D348" s="55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98"/>
      <c r="BE348" s="51"/>
      <c r="BF348" s="28"/>
      <c r="BG348" s="28"/>
      <c r="BH348" s="28"/>
      <c r="BI348" s="28"/>
      <c r="BJ348" s="28"/>
      <c r="BK348" s="28"/>
      <c r="BL348" s="28"/>
      <c r="BM348" s="28"/>
      <c r="BN348" s="28"/>
      <c r="BO348" s="28"/>
      <c r="BP348" s="28"/>
      <c r="BQ348" s="28"/>
      <c r="BR348" s="28"/>
      <c r="BS348" s="28"/>
      <c r="BT348" s="28"/>
      <c r="BU348" s="28"/>
      <c r="BV348" s="28"/>
      <c r="BW348" s="28"/>
      <c r="BX348" s="28"/>
    </row>
    <row r="349" spans="3:76" ht="15.75" customHeight="1" x14ac:dyDescent="0.15">
      <c r="C349" s="55"/>
      <c r="D349" s="55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98"/>
      <c r="BE349" s="51"/>
      <c r="BF349" s="28"/>
      <c r="BG349" s="28"/>
      <c r="BH349" s="28"/>
      <c r="BI349" s="28"/>
      <c r="BJ349" s="28"/>
      <c r="BK349" s="28"/>
      <c r="BL349" s="28"/>
      <c r="BM349" s="28"/>
      <c r="BN349" s="28"/>
      <c r="BO349" s="28"/>
      <c r="BP349" s="28"/>
      <c r="BQ349" s="28"/>
      <c r="BR349" s="28"/>
      <c r="BS349" s="28"/>
      <c r="BT349" s="28"/>
      <c r="BU349" s="28"/>
      <c r="BV349" s="28"/>
      <c r="BW349" s="28"/>
      <c r="BX349" s="28"/>
    </row>
    <row r="350" spans="3:76" ht="15.75" customHeight="1" x14ac:dyDescent="0.15">
      <c r="C350" s="55"/>
      <c r="D350" s="55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98"/>
      <c r="BE350" s="51"/>
      <c r="BF350" s="28"/>
      <c r="BG350" s="28"/>
      <c r="BH350" s="28"/>
      <c r="BI350" s="28"/>
      <c r="BJ350" s="28"/>
      <c r="BK350" s="28"/>
      <c r="BL350" s="28"/>
      <c r="BM350" s="28"/>
      <c r="BN350" s="28"/>
      <c r="BO350" s="28"/>
      <c r="BP350" s="28"/>
      <c r="BQ350" s="28"/>
      <c r="BR350" s="28"/>
      <c r="BS350" s="28"/>
      <c r="BT350" s="28"/>
      <c r="BU350" s="28"/>
      <c r="BV350" s="28"/>
      <c r="BW350" s="28"/>
      <c r="BX350" s="28"/>
    </row>
    <row r="351" spans="3:76" ht="15.75" customHeight="1" x14ac:dyDescent="0.15">
      <c r="C351" s="55"/>
      <c r="D351" s="55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98"/>
      <c r="BE351" s="51"/>
      <c r="BF351" s="28"/>
      <c r="BG351" s="28"/>
      <c r="BH351" s="28"/>
      <c r="BI351" s="28"/>
      <c r="BJ351" s="28"/>
      <c r="BK351" s="28"/>
      <c r="BL351" s="28"/>
      <c r="BM351" s="28"/>
      <c r="BN351" s="28"/>
      <c r="BO351" s="28"/>
      <c r="BP351" s="28"/>
      <c r="BQ351" s="28"/>
      <c r="BR351" s="28"/>
      <c r="BS351" s="28"/>
      <c r="BT351" s="28"/>
      <c r="BU351" s="28"/>
      <c r="BV351" s="28"/>
      <c r="BW351" s="28"/>
      <c r="BX351" s="28"/>
    </row>
    <row r="352" spans="3:76" ht="15.75" customHeight="1" x14ac:dyDescent="0.15">
      <c r="C352" s="55"/>
      <c r="D352" s="55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98"/>
      <c r="BE352" s="51"/>
      <c r="BF352" s="28"/>
      <c r="BG352" s="28"/>
      <c r="BH352" s="28"/>
      <c r="BI352" s="28"/>
      <c r="BJ352" s="28"/>
      <c r="BK352" s="28"/>
      <c r="BL352" s="28"/>
      <c r="BM352" s="28"/>
      <c r="BN352" s="28"/>
      <c r="BO352" s="28"/>
      <c r="BP352" s="28"/>
      <c r="BQ352" s="28"/>
      <c r="BR352" s="28"/>
      <c r="BS352" s="28"/>
      <c r="BT352" s="28"/>
      <c r="BU352" s="28"/>
      <c r="BV352" s="28"/>
      <c r="BW352" s="28"/>
      <c r="BX352" s="28"/>
    </row>
    <row r="353" spans="3:76" ht="15.75" customHeight="1" x14ac:dyDescent="0.15">
      <c r="C353" s="55"/>
      <c r="D353" s="55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98"/>
      <c r="BE353" s="51"/>
      <c r="BF353" s="28"/>
      <c r="BG353" s="28"/>
      <c r="BH353" s="28"/>
      <c r="BI353" s="28"/>
      <c r="BJ353" s="28"/>
      <c r="BK353" s="28"/>
      <c r="BL353" s="28"/>
      <c r="BM353" s="28"/>
      <c r="BN353" s="28"/>
      <c r="BO353" s="28"/>
      <c r="BP353" s="28"/>
      <c r="BQ353" s="28"/>
      <c r="BR353" s="28"/>
      <c r="BS353" s="28"/>
      <c r="BT353" s="28"/>
      <c r="BU353" s="28"/>
      <c r="BV353" s="28"/>
      <c r="BW353" s="28"/>
      <c r="BX353" s="28"/>
    </row>
    <row r="354" spans="3:76" ht="15.75" customHeight="1" x14ac:dyDescent="0.15">
      <c r="C354" s="55"/>
      <c r="D354" s="55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98"/>
      <c r="BE354" s="51"/>
      <c r="BF354" s="28"/>
      <c r="BG354" s="28"/>
      <c r="BH354" s="28"/>
      <c r="BI354" s="28"/>
      <c r="BJ354" s="28"/>
      <c r="BK354" s="28"/>
      <c r="BL354" s="28"/>
      <c r="BM354" s="28"/>
      <c r="BN354" s="28"/>
      <c r="BO354" s="28"/>
      <c r="BP354" s="28"/>
      <c r="BQ354" s="28"/>
      <c r="BR354" s="28"/>
      <c r="BS354" s="28"/>
      <c r="BT354" s="28"/>
      <c r="BU354" s="28"/>
      <c r="BV354" s="28"/>
      <c r="BW354" s="28"/>
      <c r="BX354" s="28"/>
    </row>
    <row r="355" spans="3:76" ht="15.75" customHeight="1" x14ac:dyDescent="0.15">
      <c r="C355" s="55"/>
      <c r="D355" s="55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98"/>
      <c r="BE355" s="51"/>
      <c r="BF355" s="28"/>
      <c r="BG355" s="28"/>
      <c r="BH355" s="28"/>
      <c r="BI355" s="28"/>
      <c r="BJ355" s="28"/>
      <c r="BK355" s="28"/>
      <c r="BL355" s="28"/>
      <c r="BM355" s="28"/>
      <c r="BN355" s="28"/>
      <c r="BO355" s="28"/>
      <c r="BP355" s="28"/>
      <c r="BQ355" s="28"/>
      <c r="BR355" s="28"/>
      <c r="BS355" s="28"/>
      <c r="BT355" s="28"/>
      <c r="BU355" s="28"/>
      <c r="BV355" s="28"/>
      <c r="BW355" s="28"/>
      <c r="BX355" s="28"/>
    </row>
    <row r="356" spans="3:76" ht="15.75" customHeight="1" x14ac:dyDescent="0.15">
      <c r="C356" s="55"/>
      <c r="D356" s="55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98"/>
      <c r="BE356" s="51"/>
      <c r="BF356" s="28"/>
      <c r="BG356" s="28"/>
      <c r="BH356" s="28"/>
      <c r="BI356" s="28"/>
      <c r="BJ356" s="28"/>
      <c r="BK356" s="28"/>
      <c r="BL356" s="28"/>
      <c r="BM356" s="28"/>
      <c r="BN356" s="28"/>
      <c r="BO356" s="28"/>
      <c r="BP356" s="28"/>
      <c r="BQ356" s="28"/>
      <c r="BR356" s="28"/>
      <c r="BS356" s="28"/>
      <c r="BT356" s="28"/>
      <c r="BU356" s="28"/>
      <c r="BV356" s="28"/>
      <c r="BW356" s="28"/>
      <c r="BX356" s="28"/>
    </row>
    <row r="357" spans="3:76" ht="15.75" customHeight="1" x14ac:dyDescent="0.15">
      <c r="C357" s="55"/>
      <c r="D357" s="55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98"/>
      <c r="BE357" s="51"/>
      <c r="BF357" s="28"/>
      <c r="BG357" s="28"/>
      <c r="BH357" s="28"/>
      <c r="BI357" s="28"/>
      <c r="BJ357" s="28"/>
      <c r="BK357" s="28"/>
      <c r="BL357" s="28"/>
      <c r="BM357" s="28"/>
      <c r="BN357" s="28"/>
      <c r="BO357" s="28"/>
      <c r="BP357" s="28"/>
      <c r="BQ357" s="28"/>
      <c r="BR357" s="28"/>
      <c r="BS357" s="28"/>
      <c r="BT357" s="28"/>
      <c r="BU357" s="28"/>
      <c r="BV357" s="28"/>
      <c r="BW357" s="28"/>
      <c r="BX357" s="28"/>
    </row>
    <row r="358" spans="3:76" ht="15.75" customHeight="1" x14ac:dyDescent="0.15">
      <c r="C358" s="55"/>
      <c r="D358" s="55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98"/>
      <c r="BE358" s="51"/>
      <c r="BF358" s="28"/>
      <c r="BG358" s="28"/>
      <c r="BH358" s="28"/>
      <c r="BI358" s="28"/>
      <c r="BJ358" s="28"/>
      <c r="BK358" s="28"/>
      <c r="BL358" s="28"/>
      <c r="BM358" s="28"/>
      <c r="BN358" s="28"/>
      <c r="BO358" s="28"/>
      <c r="BP358" s="28"/>
      <c r="BQ358" s="28"/>
      <c r="BR358" s="28"/>
      <c r="BS358" s="28"/>
      <c r="BT358" s="28"/>
      <c r="BU358" s="28"/>
      <c r="BV358" s="28"/>
      <c r="BW358" s="28"/>
      <c r="BX358" s="28"/>
    </row>
    <row r="359" spans="3:76" ht="15.75" customHeight="1" x14ac:dyDescent="0.15">
      <c r="C359" s="55"/>
      <c r="D359" s="55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98"/>
      <c r="BE359" s="51"/>
      <c r="BF359" s="28"/>
      <c r="BG359" s="28"/>
      <c r="BH359" s="28"/>
      <c r="BI359" s="28"/>
      <c r="BJ359" s="28"/>
      <c r="BK359" s="28"/>
      <c r="BL359" s="28"/>
      <c r="BM359" s="28"/>
      <c r="BN359" s="28"/>
      <c r="BO359" s="28"/>
      <c r="BP359" s="28"/>
      <c r="BQ359" s="28"/>
      <c r="BR359" s="28"/>
      <c r="BS359" s="28"/>
      <c r="BT359" s="28"/>
      <c r="BU359" s="28"/>
      <c r="BV359" s="28"/>
      <c r="BW359" s="28"/>
      <c r="BX359" s="28"/>
    </row>
    <row r="360" spans="3:76" ht="15.75" customHeight="1" x14ac:dyDescent="0.15">
      <c r="C360" s="55"/>
      <c r="D360" s="55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98"/>
      <c r="BE360" s="51"/>
      <c r="BF360" s="28"/>
      <c r="BG360" s="28"/>
      <c r="BH360" s="28"/>
      <c r="BI360" s="28"/>
      <c r="BJ360" s="28"/>
      <c r="BK360" s="28"/>
      <c r="BL360" s="28"/>
      <c r="BM360" s="28"/>
      <c r="BN360" s="28"/>
      <c r="BO360" s="28"/>
      <c r="BP360" s="28"/>
      <c r="BQ360" s="28"/>
      <c r="BR360" s="28"/>
      <c r="BS360" s="28"/>
      <c r="BT360" s="28"/>
      <c r="BU360" s="28"/>
      <c r="BV360" s="28"/>
      <c r="BW360" s="28"/>
      <c r="BX360" s="28"/>
    </row>
    <row r="361" spans="3:76" ht="15.75" customHeight="1" x14ac:dyDescent="0.15">
      <c r="C361" s="55"/>
      <c r="D361" s="55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98"/>
      <c r="BE361" s="51"/>
      <c r="BF361" s="28"/>
      <c r="BG361" s="28"/>
      <c r="BH361" s="28"/>
      <c r="BI361" s="28"/>
      <c r="BJ361" s="28"/>
      <c r="BK361" s="28"/>
      <c r="BL361" s="28"/>
      <c r="BM361" s="28"/>
      <c r="BN361" s="28"/>
      <c r="BO361" s="28"/>
      <c r="BP361" s="28"/>
      <c r="BQ361" s="28"/>
      <c r="BR361" s="28"/>
      <c r="BS361" s="28"/>
      <c r="BT361" s="28"/>
      <c r="BU361" s="28"/>
      <c r="BV361" s="28"/>
      <c r="BW361" s="28"/>
      <c r="BX361" s="28"/>
    </row>
    <row r="362" spans="3:76" ht="15.75" customHeight="1" x14ac:dyDescent="0.15">
      <c r="C362" s="55"/>
      <c r="D362" s="55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98"/>
      <c r="BE362" s="51"/>
      <c r="BF362" s="28"/>
      <c r="BG362" s="28"/>
      <c r="BH362" s="28"/>
      <c r="BI362" s="28"/>
      <c r="BJ362" s="28"/>
      <c r="BK362" s="28"/>
      <c r="BL362" s="28"/>
      <c r="BM362" s="28"/>
      <c r="BN362" s="28"/>
      <c r="BO362" s="28"/>
      <c r="BP362" s="28"/>
      <c r="BQ362" s="28"/>
      <c r="BR362" s="28"/>
      <c r="BS362" s="28"/>
      <c r="BT362" s="28"/>
      <c r="BU362" s="28"/>
      <c r="BV362" s="28"/>
      <c r="BW362" s="28"/>
      <c r="BX362" s="28"/>
    </row>
    <row r="363" spans="3:76" ht="15.75" customHeight="1" x14ac:dyDescent="0.15">
      <c r="C363" s="55"/>
      <c r="D363" s="55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98"/>
      <c r="BE363" s="51"/>
      <c r="BF363" s="28"/>
      <c r="BG363" s="28"/>
      <c r="BH363" s="28"/>
      <c r="BI363" s="28"/>
      <c r="BJ363" s="28"/>
      <c r="BK363" s="28"/>
      <c r="BL363" s="28"/>
      <c r="BM363" s="28"/>
      <c r="BN363" s="28"/>
      <c r="BO363" s="28"/>
      <c r="BP363" s="28"/>
      <c r="BQ363" s="28"/>
      <c r="BR363" s="28"/>
      <c r="BS363" s="28"/>
      <c r="BT363" s="28"/>
      <c r="BU363" s="28"/>
      <c r="BV363" s="28"/>
      <c r="BW363" s="28"/>
      <c r="BX363" s="28"/>
    </row>
    <row r="364" spans="3:76" ht="15.75" customHeight="1" x14ac:dyDescent="0.15">
      <c r="C364" s="55"/>
      <c r="D364" s="55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98"/>
      <c r="BE364" s="51"/>
      <c r="BF364" s="28"/>
      <c r="BG364" s="28"/>
      <c r="BH364" s="28"/>
      <c r="BI364" s="28"/>
      <c r="BJ364" s="28"/>
      <c r="BK364" s="28"/>
      <c r="BL364" s="28"/>
      <c r="BM364" s="28"/>
      <c r="BN364" s="28"/>
      <c r="BO364" s="28"/>
      <c r="BP364" s="28"/>
      <c r="BQ364" s="28"/>
      <c r="BR364" s="28"/>
      <c r="BS364" s="28"/>
      <c r="BT364" s="28"/>
      <c r="BU364" s="28"/>
      <c r="BV364" s="28"/>
      <c r="BW364" s="28"/>
      <c r="BX364" s="28"/>
    </row>
    <row r="365" spans="3:76" ht="15.75" customHeight="1" x14ac:dyDescent="0.15">
      <c r="C365" s="55"/>
      <c r="D365" s="55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98"/>
      <c r="BE365" s="51"/>
      <c r="BF365" s="28"/>
      <c r="BG365" s="28"/>
      <c r="BH365" s="28"/>
      <c r="BI365" s="28"/>
      <c r="BJ365" s="28"/>
      <c r="BK365" s="28"/>
      <c r="BL365" s="28"/>
      <c r="BM365" s="28"/>
      <c r="BN365" s="28"/>
      <c r="BO365" s="28"/>
      <c r="BP365" s="28"/>
      <c r="BQ365" s="28"/>
      <c r="BR365" s="28"/>
      <c r="BS365" s="28"/>
      <c r="BT365" s="28"/>
      <c r="BU365" s="28"/>
      <c r="BV365" s="28"/>
      <c r="BW365" s="28"/>
      <c r="BX365" s="28"/>
    </row>
    <row r="366" spans="3:76" ht="15.75" customHeight="1" x14ac:dyDescent="0.15">
      <c r="C366" s="55"/>
      <c r="D366" s="55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98"/>
      <c r="BE366" s="51"/>
      <c r="BF366" s="28"/>
      <c r="BG366" s="28"/>
      <c r="BH366" s="28"/>
      <c r="BI366" s="28"/>
      <c r="BJ366" s="28"/>
      <c r="BK366" s="28"/>
      <c r="BL366" s="28"/>
      <c r="BM366" s="28"/>
      <c r="BN366" s="28"/>
      <c r="BO366" s="28"/>
      <c r="BP366" s="28"/>
      <c r="BQ366" s="28"/>
      <c r="BR366" s="28"/>
      <c r="BS366" s="28"/>
      <c r="BT366" s="28"/>
      <c r="BU366" s="28"/>
      <c r="BV366" s="28"/>
      <c r="BW366" s="28"/>
      <c r="BX366" s="28"/>
    </row>
    <row r="367" spans="3:76" ht="15.75" customHeight="1" x14ac:dyDescent="0.15">
      <c r="C367" s="55"/>
      <c r="D367" s="55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98"/>
      <c r="BE367" s="51"/>
      <c r="BF367" s="28"/>
      <c r="BG367" s="28"/>
      <c r="BH367" s="28"/>
      <c r="BI367" s="28"/>
      <c r="BJ367" s="28"/>
      <c r="BK367" s="28"/>
      <c r="BL367" s="28"/>
      <c r="BM367" s="28"/>
      <c r="BN367" s="28"/>
      <c r="BO367" s="28"/>
      <c r="BP367" s="28"/>
      <c r="BQ367" s="28"/>
      <c r="BR367" s="28"/>
      <c r="BS367" s="28"/>
      <c r="BT367" s="28"/>
      <c r="BU367" s="28"/>
      <c r="BV367" s="28"/>
      <c r="BW367" s="28"/>
      <c r="BX367" s="28"/>
    </row>
    <row r="368" spans="3:76" ht="15.75" customHeight="1" x14ac:dyDescent="0.15">
      <c r="C368" s="55"/>
      <c r="D368" s="55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98"/>
      <c r="BE368" s="51"/>
      <c r="BF368" s="28"/>
      <c r="BG368" s="28"/>
      <c r="BH368" s="28"/>
      <c r="BI368" s="28"/>
      <c r="BJ368" s="28"/>
      <c r="BK368" s="28"/>
      <c r="BL368" s="28"/>
      <c r="BM368" s="28"/>
      <c r="BN368" s="28"/>
      <c r="BO368" s="28"/>
      <c r="BP368" s="28"/>
      <c r="BQ368" s="28"/>
      <c r="BR368" s="28"/>
      <c r="BS368" s="28"/>
      <c r="BT368" s="28"/>
      <c r="BU368" s="28"/>
      <c r="BV368" s="28"/>
      <c r="BW368" s="28"/>
      <c r="BX368" s="28"/>
    </row>
    <row r="369" spans="3:76" ht="15.75" customHeight="1" x14ac:dyDescent="0.15">
      <c r="C369" s="55"/>
      <c r="D369" s="55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98"/>
      <c r="BE369" s="51"/>
      <c r="BF369" s="28"/>
      <c r="BG369" s="28"/>
      <c r="BH369" s="28"/>
      <c r="BI369" s="28"/>
      <c r="BJ369" s="28"/>
      <c r="BK369" s="28"/>
      <c r="BL369" s="28"/>
      <c r="BM369" s="28"/>
      <c r="BN369" s="28"/>
      <c r="BO369" s="28"/>
      <c r="BP369" s="28"/>
      <c r="BQ369" s="28"/>
      <c r="BR369" s="28"/>
      <c r="BS369" s="28"/>
      <c r="BT369" s="28"/>
      <c r="BU369" s="28"/>
      <c r="BV369" s="28"/>
      <c r="BW369" s="28"/>
      <c r="BX369" s="28"/>
    </row>
    <row r="370" spans="3:76" ht="15.75" customHeight="1" x14ac:dyDescent="0.15">
      <c r="C370" s="55"/>
      <c r="D370" s="55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98"/>
      <c r="BE370" s="51"/>
      <c r="BF370" s="28"/>
      <c r="BG370" s="28"/>
      <c r="BH370" s="28"/>
      <c r="BI370" s="28"/>
      <c r="BJ370" s="28"/>
      <c r="BK370" s="28"/>
      <c r="BL370" s="28"/>
      <c r="BM370" s="28"/>
      <c r="BN370" s="28"/>
      <c r="BO370" s="28"/>
      <c r="BP370" s="28"/>
      <c r="BQ370" s="28"/>
      <c r="BR370" s="28"/>
      <c r="BS370" s="28"/>
      <c r="BT370" s="28"/>
      <c r="BU370" s="28"/>
      <c r="BV370" s="28"/>
      <c r="BW370" s="28"/>
      <c r="BX370" s="28"/>
    </row>
    <row r="371" spans="3:76" ht="15.75" customHeight="1" x14ac:dyDescent="0.15">
      <c r="C371" s="55"/>
      <c r="D371" s="55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98"/>
      <c r="BE371" s="51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28"/>
      <c r="BT371" s="28"/>
      <c r="BU371" s="28"/>
      <c r="BV371" s="28"/>
      <c r="BW371" s="28"/>
      <c r="BX371" s="28"/>
    </row>
    <row r="372" spans="3:76" ht="15.75" customHeight="1" x14ac:dyDescent="0.15">
      <c r="C372" s="55"/>
      <c r="D372" s="55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98"/>
      <c r="BE372" s="51"/>
      <c r="BF372" s="28"/>
      <c r="BG372" s="28"/>
      <c r="BH372" s="28"/>
      <c r="BI372" s="28"/>
      <c r="BJ372" s="28"/>
      <c r="BK372" s="28"/>
      <c r="BL372" s="28"/>
      <c r="BM372" s="28"/>
      <c r="BN372" s="28"/>
      <c r="BO372" s="28"/>
      <c r="BP372" s="28"/>
      <c r="BQ372" s="28"/>
      <c r="BR372" s="28"/>
      <c r="BS372" s="28"/>
      <c r="BT372" s="28"/>
      <c r="BU372" s="28"/>
      <c r="BV372" s="28"/>
      <c r="BW372" s="28"/>
      <c r="BX372" s="28"/>
    </row>
    <row r="373" spans="3:76" ht="15.75" customHeight="1" x14ac:dyDescent="0.15">
      <c r="C373" s="55"/>
      <c r="D373" s="55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98"/>
      <c r="BE373" s="51"/>
      <c r="BF373" s="28"/>
      <c r="BG373" s="28"/>
      <c r="BH373" s="28"/>
      <c r="BI373" s="28"/>
      <c r="BJ373" s="28"/>
      <c r="BK373" s="28"/>
      <c r="BL373" s="28"/>
      <c r="BM373" s="28"/>
      <c r="BN373" s="28"/>
      <c r="BO373" s="28"/>
      <c r="BP373" s="28"/>
      <c r="BQ373" s="28"/>
      <c r="BR373" s="28"/>
      <c r="BS373" s="28"/>
      <c r="BT373" s="28"/>
      <c r="BU373" s="28"/>
      <c r="BV373" s="28"/>
      <c r="BW373" s="28"/>
      <c r="BX373" s="28"/>
    </row>
    <row r="374" spans="3:76" ht="15.75" customHeight="1" x14ac:dyDescent="0.15">
      <c r="C374" s="55"/>
      <c r="D374" s="55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98"/>
      <c r="BE374" s="51"/>
      <c r="BF374" s="28"/>
      <c r="BG374" s="28"/>
      <c r="BH374" s="28"/>
      <c r="BI374" s="28"/>
      <c r="BJ374" s="28"/>
      <c r="BK374" s="28"/>
      <c r="BL374" s="28"/>
      <c r="BM374" s="28"/>
      <c r="BN374" s="28"/>
      <c r="BO374" s="28"/>
      <c r="BP374" s="28"/>
      <c r="BQ374" s="28"/>
      <c r="BR374" s="28"/>
      <c r="BS374" s="28"/>
      <c r="BT374" s="28"/>
      <c r="BU374" s="28"/>
      <c r="BV374" s="28"/>
      <c r="BW374" s="28"/>
      <c r="BX374" s="28"/>
    </row>
    <row r="375" spans="3:76" ht="15.75" customHeight="1" x14ac:dyDescent="0.15">
      <c r="C375" s="55"/>
      <c r="D375" s="55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98"/>
      <c r="BE375" s="51"/>
      <c r="BF375" s="28"/>
      <c r="BG375" s="28"/>
      <c r="BH375" s="28"/>
      <c r="BI375" s="28"/>
      <c r="BJ375" s="28"/>
      <c r="BK375" s="28"/>
      <c r="BL375" s="28"/>
      <c r="BM375" s="28"/>
      <c r="BN375" s="28"/>
      <c r="BO375" s="28"/>
      <c r="BP375" s="28"/>
      <c r="BQ375" s="28"/>
      <c r="BR375" s="28"/>
      <c r="BS375" s="28"/>
      <c r="BT375" s="28"/>
      <c r="BU375" s="28"/>
      <c r="BV375" s="28"/>
      <c r="BW375" s="28"/>
      <c r="BX375" s="28"/>
    </row>
    <row r="376" spans="3:76" ht="15.75" customHeight="1" x14ac:dyDescent="0.15">
      <c r="C376" s="55"/>
      <c r="D376" s="55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98"/>
      <c r="BE376" s="51"/>
      <c r="BF376" s="28"/>
      <c r="BG376" s="28"/>
      <c r="BH376" s="28"/>
      <c r="BI376" s="28"/>
      <c r="BJ376" s="28"/>
      <c r="BK376" s="28"/>
      <c r="BL376" s="28"/>
      <c r="BM376" s="28"/>
      <c r="BN376" s="28"/>
      <c r="BO376" s="28"/>
      <c r="BP376" s="28"/>
      <c r="BQ376" s="28"/>
      <c r="BR376" s="28"/>
      <c r="BS376" s="28"/>
      <c r="BT376" s="28"/>
      <c r="BU376" s="28"/>
      <c r="BV376" s="28"/>
      <c r="BW376" s="28"/>
      <c r="BX376" s="28"/>
    </row>
    <row r="377" spans="3:76" ht="15.75" customHeight="1" x14ac:dyDescent="0.15">
      <c r="C377" s="55"/>
      <c r="D377" s="55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98"/>
      <c r="BE377" s="51"/>
      <c r="BF377" s="28"/>
      <c r="BG377" s="28"/>
      <c r="BH377" s="28"/>
      <c r="BI377" s="28"/>
      <c r="BJ377" s="28"/>
      <c r="BK377" s="28"/>
      <c r="BL377" s="28"/>
      <c r="BM377" s="28"/>
      <c r="BN377" s="28"/>
      <c r="BO377" s="28"/>
      <c r="BP377" s="28"/>
      <c r="BQ377" s="28"/>
      <c r="BR377" s="28"/>
      <c r="BS377" s="28"/>
      <c r="BT377" s="28"/>
      <c r="BU377" s="28"/>
      <c r="BV377" s="28"/>
      <c r="BW377" s="28"/>
      <c r="BX377" s="28"/>
    </row>
    <row r="378" spans="3:76" ht="15.75" customHeight="1" x14ac:dyDescent="0.15">
      <c r="C378" s="55"/>
      <c r="D378" s="55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98"/>
      <c r="BE378" s="51"/>
      <c r="BF378" s="28"/>
      <c r="BG378" s="28"/>
      <c r="BH378" s="28"/>
      <c r="BI378" s="28"/>
      <c r="BJ378" s="28"/>
      <c r="BK378" s="28"/>
      <c r="BL378" s="28"/>
      <c r="BM378" s="28"/>
      <c r="BN378" s="28"/>
      <c r="BO378" s="28"/>
      <c r="BP378" s="28"/>
      <c r="BQ378" s="28"/>
      <c r="BR378" s="28"/>
      <c r="BS378" s="28"/>
      <c r="BT378" s="28"/>
      <c r="BU378" s="28"/>
      <c r="BV378" s="28"/>
      <c r="BW378" s="28"/>
      <c r="BX378" s="28"/>
    </row>
    <row r="379" spans="3:76" ht="15.75" customHeight="1" x14ac:dyDescent="0.15">
      <c r="C379" s="55"/>
      <c r="D379" s="55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98"/>
      <c r="BE379" s="51"/>
      <c r="BF379" s="28"/>
      <c r="BG379" s="28"/>
      <c r="BH379" s="28"/>
      <c r="BI379" s="28"/>
      <c r="BJ379" s="28"/>
      <c r="BK379" s="28"/>
      <c r="BL379" s="28"/>
      <c r="BM379" s="28"/>
      <c r="BN379" s="28"/>
      <c r="BO379" s="28"/>
      <c r="BP379" s="28"/>
      <c r="BQ379" s="28"/>
      <c r="BR379" s="28"/>
      <c r="BS379" s="28"/>
      <c r="BT379" s="28"/>
      <c r="BU379" s="28"/>
      <c r="BV379" s="28"/>
      <c r="BW379" s="28"/>
      <c r="BX379" s="28"/>
    </row>
    <row r="380" spans="3:76" ht="15.75" customHeight="1" x14ac:dyDescent="0.15">
      <c r="C380" s="55"/>
      <c r="D380" s="55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98"/>
      <c r="BE380" s="51"/>
      <c r="BF380" s="28"/>
      <c r="BG380" s="28"/>
      <c r="BH380" s="28"/>
      <c r="BI380" s="28"/>
      <c r="BJ380" s="28"/>
      <c r="BK380" s="28"/>
      <c r="BL380" s="28"/>
      <c r="BM380" s="28"/>
      <c r="BN380" s="28"/>
      <c r="BO380" s="28"/>
      <c r="BP380" s="28"/>
      <c r="BQ380" s="28"/>
      <c r="BR380" s="28"/>
      <c r="BS380" s="28"/>
      <c r="BT380" s="28"/>
      <c r="BU380" s="28"/>
      <c r="BV380" s="28"/>
      <c r="BW380" s="28"/>
      <c r="BX380" s="28"/>
    </row>
    <row r="381" spans="3:76" ht="15.75" customHeight="1" x14ac:dyDescent="0.15">
      <c r="C381" s="55"/>
      <c r="D381" s="55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98"/>
      <c r="BE381" s="51"/>
      <c r="BF381" s="28"/>
      <c r="BG381" s="28"/>
      <c r="BH381" s="28"/>
      <c r="BI381" s="28"/>
      <c r="BJ381" s="28"/>
      <c r="BK381" s="28"/>
      <c r="BL381" s="28"/>
      <c r="BM381" s="28"/>
      <c r="BN381" s="28"/>
      <c r="BO381" s="28"/>
      <c r="BP381" s="28"/>
      <c r="BQ381" s="28"/>
      <c r="BR381" s="28"/>
      <c r="BS381" s="28"/>
      <c r="BT381" s="28"/>
      <c r="BU381" s="28"/>
      <c r="BV381" s="28"/>
      <c r="BW381" s="28"/>
      <c r="BX381" s="28"/>
    </row>
    <row r="382" spans="3:76" ht="15.75" customHeight="1" x14ac:dyDescent="0.15">
      <c r="C382" s="55"/>
      <c r="D382" s="55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98"/>
      <c r="BE382" s="51"/>
      <c r="BF382" s="28"/>
      <c r="BG382" s="28"/>
      <c r="BH382" s="28"/>
      <c r="BI382" s="28"/>
      <c r="BJ382" s="28"/>
      <c r="BK382" s="28"/>
      <c r="BL382" s="28"/>
      <c r="BM382" s="28"/>
      <c r="BN382" s="28"/>
      <c r="BO382" s="28"/>
      <c r="BP382" s="28"/>
      <c r="BQ382" s="28"/>
      <c r="BR382" s="28"/>
      <c r="BS382" s="28"/>
      <c r="BT382" s="28"/>
      <c r="BU382" s="28"/>
      <c r="BV382" s="28"/>
      <c r="BW382" s="28"/>
      <c r="BX382" s="28"/>
    </row>
    <row r="383" spans="3:76" ht="15.75" customHeight="1" x14ac:dyDescent="0.15">
      <c r="C383" s="55"/>
      <c r="D383" s="55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98"/>
      <c r="BE383" s="51"/>
      <c r="BF383" s="28"/>
      <c r="BG383" s="28"/>
      <c r="BH383" s="28"/>
      <c r="BI383" s="28"/>
      <c r="BJ383" s="28"/>
      <c r="BK383" s="28"/>
      <c r="BL383" s="28"/>
      <c r="BM383" s="28"/>
      <c r="BN383" s="28"/>
      <c r="BO383" s="28"/>
      <c r="BP383" s="28"/>
      <c r="BQ383" s="28"/>
      <c r="BR383" s="28"/>
      <c r="BS383" s="28"/>
      <c r="BT383" s="28"/>
      <c r="BU383" s="28"/>
      <c r="BV383" s="28"/>
      <c r="BW383" s="28"/>
      <c r="BX383" s="28"/>
    </row>
    <row r="384" spans="3:76" ht="15.75" customHeight="1" x14ac:dyDescent="0.15">
      <c r="C384" s="55"/>
      <c r="D384" s="55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98"/>
      <c r="BE384" s="51"/>
      <c r="BF384" s="28"/>
      <c r="BG384" s="28"/>
      <c r="BH384" s="28"/>
      <c r="BI384" s="28"/>
      <c r="BJ384" s="28"/>
      <c r="BK384" s="28"/>
      <c r="BL384" s="28"/>
      <c r="BM384" s="28"/>
      <c r="BN384" s="28"/>
      <c r="BO384" s="28"/>
      <c r="BP384" s="28"/>
      <c r="BQ384" s="28"/>
      <c r="BR384" s="28"/>
      <c r="BS384" s="28"/>
      <c r="BT384" s="28"/>
      <c r="BU384" s="28"/>
      <c r="BV384" s="28"/>
      <c r="BW384" s="28"/>
      <c r="BX384" s="28"/>
    </row>
    <row r="385" spans="3:76" ht="15.75" customHeight="1" x14ac:dyDescent="0.15">
      <c r="C385" s="55"/>
      <c r="D385" s="55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98"/>
      <c r="BE385" s="51"/>
      <c r="BF385" s="28"/>
      <c r="BG385" s="28"/>
      <c r="BH385" s="28"/>
      <c r="BI385" s="28"/>
      <c r="BJ385" s="28"/>
      <c r="BK385" s="28"/>
      <c r="BL385" s="28"/>
      <c r="BM385" s="28"/>
      <c r="BN385" s="28"/>
      <c r="BO385" s="28"/>
      <c r="BP385" s="28"/>
      <c r="BQ385" s="28"/>
      <c r="BR385" s="28"/>
      <c r="BS385" s="28"/>
      <c r="BT385" s="28"/>
      <c r="BU385" s="28"/>
      <c r="BV385" s="28"/>
      <c r="BW385" s="28"/>
      <c r="BX385" s="28"/>
    </row>
    <row r="386" spans="3:76" ht="15.75" customHeight="1" x14ac:dyDescent="0.15">
      <c r="C386" s="55"/>
      <c r="D386" s="55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98"/>
      <c r="BE386" s="51"/>
      <c r="BF386" s="28"/>
      <c r="BG386" s="28"/>
      <c r="BH386" s="28"/>
      <c r="BI386" s="28"/>
      <c r="BJ386" s="28"/>
      <c r="BK386" s="28"/>
      <c r="BL386" s="28"/>
      <c r="BM386" s="28"/>
      <c r="BN386" s="28"/>
      <c r="BO386" s="28"/>
      <c r="BP386" s="28"/>
      <c r="BQ386" s="28"/>
      <c r="BR386" s="28"/>
      <c r="BS386" s="28"/>
      <c r="BT386" s="28"/>
      <c r="BU386" s="28"/>
      <c r="BV386" s="28"/>
      <c r="BW386" s="28"/>
      <c r="BX386" s="28"/>
    </row>
    <row r="387" spans="3:76" ht="15.75" customHeight="1" x14ac:dyDescent="0.15">
      <c r="C387" s="55"/>
      <c r="D387" s="55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98"/>
      <c r="BE387" s="51"/>
      <c r="BF387" s="28"/>
      <c r="BG387" s="28"/>
      <c r="BH387" s="28"/>
      <c r="BI387" s="28"/>
      <c r="BJ387" s="28"/>
      <c r="BK387" s="28"/>
      <c r="BL387" s="28"/>
      <c r="BM387" s="28"/>
      <c r="BN387" s="28"/>
      <c r="BO387" s="28"/>
      <c r="BP387" s="28"/>
      <c r="BQ387" s="28"/>
      <c r="BR387" s="28"/>
      <c r="BS387" s="28"/>
      <c r="BT387" s="28"/>
      <c r="BU387" s="28"/>
      <c r="BV387" s="28"/>
      <c r="BW387" s="28"/>
      <c r="BX387" s="28"/>
    </row>
    <row r="388" spans="3:76" ht="15.75" customHeight="1" x14ac:dyDescent="0.15">
      <c r="C388" s="55"/>
      <c r="D388" s="55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98"/>
      <c r="BE388" s="51"/>
      <c r="BF388" s="28"/>
      <c r="BG388" s="28"/>
      <c r="BH388" s="28"/>
      <c r="BI388" s="28"/>
      <c r="BJ388" s="28"/>
      <c r="BK388" s="28"/>
      <c r="BL388" s="28"/>
      <c r="BM388" s="28"/>
      <c r="BN388" s="28"/>
      <c r="BO388" s="28"/>
      <c r="BP388" s="28"/>
      <c r="BQ388" s="28"/>
      <c r="BR388" s="28"/>
      <c r="BS388" s="28"/>
      <c r="BT388" s="28"/>
      <c r="BU388" s="28"/>
      <c r="BV388" s="28"/>
      <c r="BW388" s="28"/>
      <c r="BX388" s="28"/>
    </row>
    <row r="389" spans="3:76" ht="15.75" customHeight="1" x14ac:dyDescent="0.15">
      <c r="C389" s="55"/>
      <c r="D389" s="55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98"/>
      <c r="BE389" s="51"/>
      <c r="BF389" s="28"/>
      <c r="BG389" s="28"/>
      <c r="BH389" s="28"/>
      <c r="BI389" s="28"/>
      <c r="BJ389" s="28"/>
      <c r="BK389" s="28"/>
      <c r="BL389" s="28"/>
      <c r="BM389" s="28"/>
      <c r="BN389" s="28"/>
      <c r="BO389" s="28"/>
      <c r="BP389" s="28"/>
      <c r="BQ389" s="28"/>
      <c r="BR389" s="28"/>
      <c r="BS389" s="28"/>
      <c r="BT389" s="28"/>
      <c r="BU389" s="28"/>
      <c r="BV389" s="28"/>
      <c r="BW389" s="28"/>
      <c r="BX389" s="28"/>
    </row>
    <row r="390" spans="3:76" ht="15.75" customHeight="1" x14ac:dyDescent="0.15">
      <c r="C390" s="55"/>
      <c r="D390" s="55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98"/>
      <c r="BE390" s="51"/>
      <c r="BF390" s="28"/>
      <c r="BG390" s="28"/>
      <c r="BH390" s="28"/>
      <c r="BI390" s="28"/>
      <c r="BJ390" s="28"/>
      <c r="BK390" s="28"/>
      <c r="BL390" s="28"/>
      <c r="BM390" s="28"/>
      <c r="BN390" s="28"/>
      <c r="BO390" s="28"/>
      <c r="BP390" s="28"/>
      <c r="BQ390" s="28"/>
      <c r="BR390" s="28"/>
      <c r="BS390" s="28"/>
      <c r="BT390" s="28"/>
      <c r="BU390" s="28"/>
      <c r="BV390" s="28"/>
      <c r="BW390" s="28"/>
      <c r="BX390" s="28"/>
    </row>
    <row r="391" spans="3:76" ht="15.75" customHeight="1" x14ac:dyDescent="0.15">
      <c r="C391" s="55"/>
      <c r="D391" s="55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98"/>
      <c r="BE391" s="51"/>
      <c r="BF391" s="28"/>
      <c r="BG391" s="28"/>
      <c r="BH391" s="28"/>
      <c r="BI391" s="28"/>
      <c r="BJ391" s="28"/>
      <c r="BK391" s="28"/>
      <c r="BL391" s="28"/>
      <c r="BM391" s="28"/>
      <c r="BN391" s="28"/>
      <c r="BO391" s="28"/>
      <c r="BP391" s="28"/>
      <c r="BQ391" s="28"/>
      <c r="BR391" s="28"/>
      <c r="BS391" s="28"/>
      <c r="BT391" s="28"/>
      <c r="BU391" s="28"/>
      <c r="BV391" s="28"/>
      <c r="BW391" s="28"/>
      <c r="BX391" s="28"/>
    </row>
    <row r="392" spans="3:76" ht="15.75" customHeight="1" x14ac:dyDescent="0.15">
      <c r="C392" s="55"/>
      <c r="D392" s="55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98"/>
      <c r="BE392" s="51"/>
      <c r="BF392" s="28"/>
      <c r="BG392" s="28"/>
      <c r="BH392" s="28"/>
      <c r="BI392" s="28"/>
      <c r="BJ392" s="28"/>
      <c r="BK392" s="28"/>
      <c r="BL392" s="28"/>
      <c r="BM392" s="28"/>
      <c r="BN392" s="28"/>
      <c r="BO392" s="28"/>
      <c r="BP392" s="28"/>
      <c r="BQ392" s="28"/>
      <c r="BR392" s="28"/>
      <c r="BS392" s="28"/>
      <c r="BT392" s="28"/>
      <c r="BU392" s="28"/>
      <c r="BV392" s="28"/>
      <c r="BW392" s="28"/>
      <c r="BX392" s="28"/>
    </row>
    <row r="393" spans="3:76" ht="15.75" customHeight="1" x14ac:dyDescent="0.15">
      <c r="C393" s="55"/>
      <c r="D393" s="55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98"/>
      <c r="BE393" s="51"/>
      <c r="BF393" s="28"/>
      <c r="BG393" s="28"/>
      <c r="BH393" s="28"/>
      <c r="BI393" s="28"/>
      <c r="BJ393" s="28"/>
      <c r="BK393" s="28"/>
      <c r="BL393" s="28"/>
      <c r="BM393" s="28"/>
      <c r="BN393" s="28"/>
      <c r="BO393" s="28"/>
      <c r="BP393" s="28"/>
      <c r="BQ393" s="28"/>
      <c r="BR393" s="28"/>
      <c r="BS393" s="28"/>
      <c r="BT393" s="28"/>
      <c r="BU393" s="28"/>
      <c r="BV393" s="28"/>
      <c r="BW393" s="28"/>
      <c r="BX393" s="28"/>
    </row>
    <row r="394" spans="3:76" ht="15.75" customHeight="1" x14ac:dyDescent="0.15">
      <c r="C394" s="55"/>
      <c r="D394" s="55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98"/>
      <c r="BE394" s="51"/>
      <c r="BF394" s="28"/>
      <c r="BG394" s="28"/>
      <c r="BH394" s="28"/>
      <c r="BI394" s="28"/>
      <c r="BJ394" s="28"/>
      <c r="BK394" s="28"/>
      <c r="BL394" s="28"/>
      <c r="BM394" s="28"/>
      <c r="BN394" s="28"/>
      <c r="BO394" s="28"/>
      <c r="BP394" s="28"/>
      <c r="BQ394" s="28"/>
      <c r="BR394" s="28"/>
      <c r="BS394" s="28"/>
      <c r="BT394" s="28"/>
      <c r="BU394" s="28"/>
      <c r="BV394" s="28"/>
      <c r="BW394" s="28"/>
      <c r="BX394" s="28"/>
    </row>
    <row r="395" spans="3:76" ht="15.75" customHeight="1" x14ac:dyDescent="0.15">
      <c r="C395" s="55"/>
      <c r="D395" s="55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98"/>
      <c r="BE395" s="51"/>
      <c r="BF395" s="28"/>
      <c r="BG395" s="28"/>
      <c r="BH395" s="28"/>
      <c r="BI395" s="28"/>
      <c r="BJ395" s="28"/>
      <c r="BK395" s="28"/>
      <c r="BL395" s="28"/>
      <c r="BM395" s="28"/>
      <c r="BN395" s="28"/>
      <c r="BO395" s="28"/>
      <c r="BP395" s="28"/>
      <c r="BQ395" s="28"/>
      <c r="BR395" s="28"/>
      <c r="BS395" s="28"/>
      <c r="BT395" s="28"/>
      <c r="BU395" s="28"/>
      <c r="BV395" s="28"/>
      <c r="BW395" s="28"/>
      <c r="BX395" s="28"/>
    </row>
    <row r="396" spans="3:76" ht="15.75" customHeight="1" x14ac:dyDescent="0.15">
      <c r="C396" s="55"/>
      <c r="D396" s="55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98"/>
      <c r="BE396" s="51"/>
      <c r="BF396" s="28"/>
      <c r="BG396" s="28"/>
      <c r="BH396" s="28"/>
      <c r="BI396" s="28"/>
      <c r="BJ396" s="28"/>
      <c r="BK396" s="28"/>
      <c r="BL396" s="28"/>
      <c r="BM396" s="28"/>
      <c r="BN396" s="28"/>
      <c r="BO396" s="28"/>
      <c r="BP396" s="28"/>
      <c r="BQ396" s="28"/>
      <c r="BR396" s="28"/>
      <c r="BS396" s="28"/>
      <c r="BT396" s="28"/>
      <c r="BU396" s="28"/>
      <c r="BV396" s="28"/>
      <c r="BW396" s="28"/>
      <c r="BX396" s="28"/>
    </row>
    <row r="397" spans="3:76" ht="15.75" customHeight="1" x14ac:dyDescent="0.15">
      <c r="C397" s="55"/>
      <c r="D397" s="55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98"/>
      <c r="BE397" s="51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  <c r="BT397" s="28"/>
      <c r="BU397" s="28"/>
      <c r="BV397" s="28"/>
      <c r="BW397" s="28"/>
      <c r="BX397" s="28"/>
    </row>
    <row r="398" spans="3:76" ht="15.75" customHeight="1" x14ac:dyDescent="0.15">
      <c r="C398" s="55"/>
      <c r="D398" s="55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98"/>
      <c r="BE398" s="51"/>
      <c r="BF398" s="28"/>
      <c r="BG398" s="28"/>
      <c r="BH398" s="28"/>
      <c r="BI398" s="28"/>
      <c r="BJ398" s="28"/>
      <c r="BK398" s="28"/>
      <c r="BL398" s="28"/>
      <c r="BM398" s="28"/>
      <c r="BN398" s="28"/>
      <c r="BO398" s="28"/>
      <c r="BP398" s="28"/>
      <c r="BQ398" s="28"/>
      <c r="BR398" s="28"/>
      <c r="BS398" s="28"/>
      <c r="BT398" s="28"/>
      <c r="BU398" s="28"/>
      <c r="BV398" s="28"/>
      <c r="BW398" s="28"/>
      <c r="BX398" s="28"/>
    </row>
    <row r="399" spans="3:76" ht="15.75" customHeight="1" x14ac:dyDescent="0.15">
      <c r="C399" s="55"/>
      <c r="D399" s="55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98"/>
      <c r="BE399" s="51"/>
      <c r="BF399" s="28"/>
      <c r="BG399" s="28"/>
      <c r="BH399" s="28"/>
      <c r="BI399" s="28"/>
      <c r="BJ399" s="28"/>
      <c r="BK399" s="28"/>
      <c r="BL399" s="28"/>
      <c r="BM399" s="28"/>
      <c r="BN399" s="28"/>
      <c r="BO399" s="28"/>
      <c r="BP399" s="28"/>
      <c r="BQ399" s="28"/>
      <c r="BR399" s="28"/>
      <c r="BS399" s="28"/>
      <c r="BT399" s="28"/>
      <c r="BU399" s="28"/>
      <c r="BV399" s="28"/>
      <c r="BW399" s="28"/>
      <c r="BX399" s="28"/>
    </row>
    <row r="400" spans="3:76" ht="15.75" customHeight="1" x14ac:dyDescent="0.15">
      <c r="C400" s="55"/>
      <c r="D400" s="55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98"/>
      <c r="BE400" s="51"/>
      <c r="BF400" s="28"/>
      <c r="BG400" s="28"/>
      <c r="BH400" s="28"/>
      <c r="BI400" s="28"/>
      <c r="BJ400" s="28"/>
      <c r="BK400" s="28"/>
      <c r="BL400" s="28"/>
      <c r="BM400" s="28"/>
      <c r="BN400" s="28"/>
      <c r="BO400" s="28"/>
      <c r="BP400" s="28"/>
      <c r="BQ400" s="28"/>
      <c r="BR400" s="28"/>
      <c r="BS400" s="28"/>
      <c r="BT400" s="28"/>
      <c r="BU400" s="28"/>
      <c r="BV400" s="28"/>
      <c r="BW400" s="28"/>
      <c r="BX400" s="28"/>
    </row>
    <row r="401" spans="3:76" ht="15.75" customHeight="1" x14ac:dyDescent="0.15">
      <c r="C401" s="55"/>
      <c r="D401" s="55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98"/>
      <c r="BE401" s="51"/>
      <c r="BF401" s="28"/>
      <c r="BG401" s="28"/>
      <c r="BH401" s="28"/>
      <c r="BI401" s="28"/>
      <c r="BJ401" s="28"/>
      <c r="BK401" s="28"/>
      <c r="BL401" s="28"/>
      <c r="BM401" s="28"/>
      <c r="BN401" s="28"/>
      <c r="BO401" s="28"/>
      <c r="BP401" s="28"/>
      <c r="BQ401" s="28"/>
      <c r="BR401" s="28"/>
      <c r="BS401" s="28"/>
      <c r="BT401" s="28"/>
      <c r="BU401" s="28"/>
      <c r="BV401" s="28"/>
      <c r="BW401" s="28"/>
      <c r="BX401" s="28"/>
    </row>
    <row r="402" spans="3:76" ht="15.75" customHeight="1" x14ac:dyDescent="0.15">
      <c r="C402" s="55"/>
      <c r="D402" s="55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98"/>
      <c r="BE402" s="51"/>
      <c r="BF402" s="28"/>
      <c r="BG402" s="28"/>
      <c r="BH402" s="28"/>
      <c r="BI402" s="28"/>
      <c r="BJ402" s="28"/>
      <c r="BK402" s="28"/>
      <c r="BL402" s="28"/>
      <c r="BM402" s="28"/>
      <c r="BN402" s="28"/>
      <c r="BO402" s="28"/>
      <c r="BP402" s="28"/>
      <c r="BQ402" s="28"/>
      <c r="BR402" s="28"/>
      <c r="BS402" s="28"/>
      <c r="BT402" s="28"/>
      <c r="BU402" s="28"/>
      <c r="BV402" s="28"/>
      <c r="BW402" s="28"/>
      <c r="BX402" s="28"/>
    </row>
    <row r="403" spans="3:76" ht="15.75" customHeight="1" x14ac:dyDescent="0.15">
      <c r="C403" s="55"/>
      <c r="D403" s="55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98"/>
      <c r="BE403" s="51"/>
      <c r="BF403" s="28"/>
      <c r="BG403" s="28"/>
      <c r="BH403" s="28"/>
      <c r="BI403" s="28"/>
      <c r="BJ403" s="28"/>
      <c r="BK403" s="28"/>
      <c r="BL403" s="28"/>
      <c r="BM403" s="28"/>
      <c r="BN403" s="28"/>
      <c r="BO403" s="28"/>
      <c r="BP403" s="28"/>
      <c r="BQ403" s="28"/>
      <c r="BR403" s="28"/>
      <c r="BS403" s="28"/>
      <c r="BT403" s="28"/>
      <c r="BU403" s="28"/>
      <c r="BV403" s="28"/>
      <c r="BW403" s="28"/>
      <c r="BX403" s="28"/>
    </row>
    <row r="404" spans="3:76" ht="15.75" customHeight="1" x14ac:dyDescent="0.15">
      <c r="C404" s="55"/>
      <c r="D404" s="55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98"/>
      <c r="BE404" s="51"/>
      <c r="BF404" s="28"/>
      <c r="BG404" s="28"/>
      <c r="BH404" s="28"/>
      <c r="BI404" s="28"/>
      <c r="BJ404" s="28"/>
      <c r="BK404" s="28"/>
      <c r="BL404" s="28"/>
      <c r="BM404" s="28"/>
      <c r="BN404" s="28"/>
      <c r="BO404" s="28"/>
      <c r="BP404" s="28"/>
      <c r="BQ404" s="28"/>
      <c r="BR404" s="28"/>
      <c r="BS404" s="28"/>
      <c r="BT404" s="28"/>
      <c r="BU404" s="28"/>
      <c r="BV404" s="28"/>
      <c r="BW404" s="28"/>
      <c r="BX404" s="28"/>
    </row>
    <row r="405" spans="3:76" ht="15.75" customHeight="1" x14ac:dyDescent="0.15">
      <c r="C405" s="55"/>
      <c r="D405" s="55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98"/>
      <c r="BE405" s="51"/>
      <c r="BF405" s="28"/>
      <c r="BG405" s="28"/>
      <c r="BH405" s="28"/>
      <c r="BI405" s="28"/>
      <c r="BJ405" s="28"/>
      <c r="BK405" s="28"/>
      <c r="BL405" s="28"/>
      <c r="BM405" s="28"/>
      <c r="BN405" s="28"/>
      <c r="BO405" s="28"/>
      <c r="BP405" s="28"/>
      <c r="BQ405" s="28"/>
      <c r="BR405" s="28"/>
      <c r="BS405" s="28"/>
      <c r="BT405" s="28"/>
      <c r="BU405" s="28"/>
      <c r="BV405" s="28"/>
      <c r="BW405" s="28"/>
      <c r="BX405" s="28"/>
    </row>
    <row r="406" spans="3:76" ht="15.75" customHeight="1" x14ac:dyDescent="0.15">
      <c r="C406" s="55"/>
      <c r="D406" s="55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98"/>
      <c r="BE406" s="51"/>
      <c r="BF406" s="28"/>
      <c r="BG406" s="28"/>
      <c r="BH406" s="28"/>
      <c r="BI406" s="28"/>
      <c r="BJ406" s="28"/>
      <c r="BK406" s="28"/>
      <c r="BL406" s="28"/>
      <c r="BM406" s="28"/>
      <c r="BN406" s="28"/>
      <c r="BO406" s="28"/>
      <c r="BP406" s="28"/>
      <c r="BQ406" s="28"/>
      <c r="BR406" s="28"/>
      <c r="BS406" s="28"/>
      <c r="BT406" s="28"/>
      <c r="BU406" s="28"/>
      <c r="BV406" s="28"/>
      <c r="BW406" s="28"/>
      <c r="BX406" s="28"/>
    </row>
    <row r="407" spans="3:76" ht="15.75" customHeight="1" x14ac:dyDescent="0.15">
      <c r="C407" s="55"/>
      <c r="D407" s="55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98"/>
      <c r="BE407" s="51"/>
      <c r="BF407" s="28"/>
      <c r="BG407" s="28"/>
      <c r="BH407" s="28"/>
      <c r="BI407" s="28"/>
      <c r="BJ407" s="28"/>
      <c r="BK407" s="28"/>
      <c r="BL407" s="28"/>
      <c r="BM407" s="28"/>
      <c r="BN407" s="28"/>
      <c r="BO407" s="28"/>
      <c r="BP407" s="28"/>
      <c r="BQ407" s="28"/>
      <c r="BR407" s="28"/>
      <c r="BS407" s="28"/>
      <c r="BT407" s="28"/>
      <c r="BU407" s="28"/>
      <c r="BV407" s="28"/>
      <c r="BW407" s="28"/>
      <c r="BX407" s="28"/>
    </row>
    <row r="408" spans="3:76" ht="15.75" customHeight="1" x14ac:dyDescent="0.15">
      <c r="C408" s="55"/>
      <c r="D408" s="55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98"/>
      <c r="BE408" s="51"/>
      <c r="BF408" s="28"/>
      <c r="BG408" s="28"/>
      <c r="BH408" s="28"/>
      <c r="BI408" s="28"/>
      <c r="BJ408" s="28"/>
      <c r="BK408" s="28"/>
      <c r="BL408" s="28"/>
      <c r="BM408" s="28"/>
      <c r="BN408" s="28"/>
      <c r="BO408" s="28"/>
      <c r="BP408" s="28"/>
      <c r="BQ408" s="28"/>
      <c r="BR408" s="28"/>
      <c r="BS408" s="28"/>
      <c r="BT408" s="28"/>
      <c r="BU408" s="28"/>
      <c r="BV408" s="28"/>
      <c r="BW408" s="28"/>
      <c r="BX408" s="28"/>
    </row>
    <row r="409" spans="3:76" ht="15.75" customHeight="1" x14ac:dyDescent="0.15">
      <c r="C409" s="55"/>
      <c r="D409" s="55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98"/>
      <c r="BE409" s="51"/>
      <c r="BF409" s="28"/>
      <c r="BG409" s="28"/>
      <c r="BH409" s="28"/>
      <c r="BI409" s="28"/>
      <c r="BJ409" s="28"/>
      <c r="BK409" s="28"/>
      <c r="BL409" s="28"/>
      <c r="BM409" s="28"/>
      <c r="BN409" s="28"/>
      <c r="BO409" s="28"/>
      <c r="BP409" s="28"/>
      <c r="BQ409" s="28"/>
      <c r="BR409" s="28"/>
      <c r="BS409" s="28"/>
      <c r="BT409" s="28"/>
      <c r="BU409" s="28"/>
      <c r="BV409" s="28"/>
      <c r="BW409" s="28"/>
      <c r="BX409" s="28"/>
    </row>
    <row r="410" spans="3:76" ht="15.75" customHeight="1" x14ac:dyDescent="0.15">
      <c r="C410" s="55"/>
      <c r="D410" s="55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98"/>
      <c r="BE410" s="51"/>
      <c r="BF410" s="28"/>
      <c r="BG410" s="28"/>
      <c r="BH410" s="28"/>
      <c r="BI410" s="28"/>
      <c r="BJ410" s="28"/>
      <c r="BK410" s="28"/>
      <c r="BL410" s="28"/>
      <c r="BM410" s="28"/>
      <c r="BN410" s="28"/>
      <c r="BO410" s="28"/>
      <c r="BP410" s="28"/>
      <c r="BQ410" s="28"/>
      <c r="BR410" s="28"/>
      <c r="BS410" s="28"/>
      <c r="BT410" s="28"/>
      <c r="BU410" s="28"/>
      <c r="BV410" s="28"/>
      <c r="BW410" s="28"/>
      <c r="BX410" s="28"/>
    </row>
    <row r="411" spans="3:76" ht="15.75" customHeight="1" x14ac:dyDescent="0.15">
      <c r="C411" s="55"/>
      <c r="D411" s="55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98"/>
      <c r="BE411" s="51"/>
      <c r="BF411" s="28"/>
      <c r="BG411" s="28"/>
      <c r="BH411" s="28"/>
      <c r="BI411" s="28"/>
      <c r="BJ411" s="28"/>
      <c r="BK411" s="28"/>
      <c r="BL411" s="28"/>
      <c r="BM411" s="28"/>
      <c r="BN411" s="28"/>
      <c r="BO411" s="28"/>
      <c r="BP411" s="28"/>
      <c r="BQ411" s="28"/>
      <c r="BR411" s="28"/>
      <c r="BS411" s="28"/>
      <c r="BT411" s="28"/>
      <c r="BU411" s="28"/>
      <c r="BV411" s="28"/>
      <c r="BW411" s="28"/>
      <c r="BX411" s="28"/>
    </row>
    <row r="412" spans="3:76" ht="15.75" customHeight="1" x14ac:dyDescent="0.15">
      <c r="C412" s="55"/>
      <c r="D412" s="55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98"/>
      <c r="BE412" s="51"/>
      <c r="BF412" s="28"/>
      <c r="BG412" s="28"/>
      <c r="BH412" s="28"/>
      <c r="BI412" s="28"/>
      <c r="BJ412" s="28"/>
      <c r="BK412" s="28"/>
      <c r="BL412" s="28"/>
      <c r="BM412" s="28"/>
      <c r="BN412" s="28"/>
      <c r="BO412" s="28"/>
      <c r="BP412" s="28"/>
      <c r="BQ412" s="28"/>
      <c r="BR412" s="28"/>
      <c r="BS412" s="28"/>
      <c r="BT412" s="28"/>
      <c r="BU412" s="28"/>
      <c r="BV412" s="28"/>
      <c r="BW412" s="28"/>
      <c r="BX412" s="28"/>
    </row>
    <row r="413" spans="3:76" ht="15.75" customHeight="1" x14ac:dyDescent="0.15">
      <c r="C413" s="55"/>
      <c r="D413" s="55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98"/>
      <c r="BE413" s="51"/>
      <c r="BF413" s="28"/>
      <c r="BG413" s="28"/>
      <c r="BH413" s="28"/>
      <c r="BI413" s="28"/>
      <c r="BJ413" s="28"/>
      <c r="BK413" s="28"/>
      <c r="BL413" s="28"/>
      <c r="BM413" s="28"/>
      <c r="BN413" s="28"/>
      <c r="BO413" s="28"/>
      <c r="BP413" s="28"/>
      <c r="BQ413" s="28"/>
      <c r="BR413" s="28"/>
      <c r="BS413" s="28"/>
      <c r="BT413" s="28"/>
      <c r="BU413" s="28"/>
      <c r="BV413" s="28"/>
      <c r="BW413" s="28"/>
      <c r="BX413" s="28"/>
    </row>
    <row r="414" spans="3:76" ht="15.75" customHeight="1" x14ac:dyDescent="0.15">
      <c r="C414" s="55"/>
      <c r="D414" s="55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98"/>
      <c r="BE414" s="51"/>
      <c r="BF414" s="28"/>
      <c r="BG414" s="28"/>
      <c r="BH414" s="28"/>
      <c r="BI414" s="28"/>
      <c r="BJ414" s="28"/>
      <c r="BK414" s="28"/>
      <c r="BL414" s="28"/>
      <c r="BM414" s="28"/>
      <c r="BN414" s="28"/>
      <c r="BO414" s="28"/>
      <c r="BP414" s="28"/>
      <c r="BQ414" s="28"/>
      <c r="BR414" s="28"/>
      <c r="BS414" s="28"/>
      <c r="BT414" s="28"/>
      <c r="BU414" s="28"/>
      <c r="BV414" s="28"/>
      <c r="BW414" s="28"/>
      <c r="BX414" s="28"/>
    </row>
    <row r="415" spans="3:76" ht="15.75" customHeight="1" x14ac:dyDescent="0.15">
      <c r="C415" s="55"/>
      <c r="D415" s="55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98"/>
      <c r="BE415" s="51"/>
      <c r="BF415" s="28"/>
      <c r="BG415" s="28"/>
      <c r="BH415" s="28"/>
      <c r="BI415" s="28"/>
      <c r="BJ415" s="28"/>
      <c r="BK415" s="28"/>
      <c r="BL415" s="28"/>
      <c r="BM415" s="28"/>
      <c r="BN415" s="28"/>
      <c r="BO415" s="28"/>
      <c r="BP415" s="28"/>
      <c r="BQ415" s="28"/>
      <c r="BR415" s="28"/>
      <c r="BS415" s="28"/>
      <c r="BT415" s="28"/>
      <c r="BU415" s="28"/>
      <c r="BV415" s="28"/>
      <c r="BW415" s="28"/>
      <c r="BX415" s="28"/>
    </row>
    <row r="416" spans="3:76" ht="15.75" customHeight="1" x14ac:dyDescent="0.15">
      <c r="C416" s="55"/>
      <c r="D416" s="55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98"/>
      <c r="BE416" s="51"/>
      <c r="BF416" s="28"/>
      <c r="BG416" s="28"/>
      <c r="BH416" s="28"/>
      <c r="BI416" s="28"/>
      <c r="BJ416" s="28"/>
      <c r="BK416" s="28"/>
      <c r="BL416" s="28"/>
      <c r="BM416" s="28"/>
      <c r="BN416" s="28"/>
      <c r="BO416" s="28"/>
      <c r="BP416" s="28"/>
      <c r="BQ416" s="28"/>
      <c r="BR416" s="28"/>
      <c r="BS416" s="28"/>
      <c r="BT416" s="28"/>
      <c r="BU416" s="28"/>
      <c r="BV416" s="28"/>
      <c r="BW416" s="28"/>
      <c r="BX416" s="28"/>
    </row>
    <row r="417" spans="3:76" ht="15.75" customHeight="1" x14ac:dyDescent="0.15">
      <c r="C417" s="55"/>
      <c r="D417" s="55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98"/>
      <c r="BE417" s="51"/>
      <c r="BF417" s="28"/>
      <c r="BG417" s="28"/>
      <c r="BH417" s="28"/>
      <c r="BI417" s="28"/>
      <c r="BJ417" s="28"/>
      <c r="BK417" s="28"/>
      <c r="BL417" s="28"/>
      <c r="BM417" s="28"/>
      <c r="BN417" s="28"/>
      <c r="BO417" s="28"/>
      <c r="BP417" s="28"/>
      <c r="BQ417" s="28"/>
      <c r="BR417" s="28"/>
      <c r="BS417" s="28"/>
      <c r="BT417" s="28"/>
      <c r="BU417" s="28"/>
      <c r="BV417" s="28"/>
      <c r="BW417" s="28"/>
      <c r="BX417" s="28"/>
    </row>
    <row r="418" spans="3:76" ht="15.75" customHeight="1" x14ac:dyDescent="0.15">
      <c r="C418" s="55"/>
      <c r="D418" s="55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98"/>
      <c r="BE418" s="51"/>
      <c r="BF418" s="28"/>
      <c r="BG418" s="28"/>
      <c r="BH418" s="28"/>
      <c r="BI418" s="28"/>
      <c r="BJ418" s="28"/>
      <c r="BK418" s="28"/>
      <c r="BL418" s="28"/>
      <c r="BM418" s="28"/>
      <c r="BN418" s="28"/>
      <c r="BO418" s="28"/>
      <c r="BP418" s="28"/>
      <c r="BQ418" s="28"/>
      <c r="BR418" s="28"/>
      <c r="BS418" s="28"/>
      <c r="BT418" s="28"/>
      <c r="BU418" s="28"/>
      <c r="BV418" s="28"/>
      <c r="BW418" s="28"/>
      <c r="BX418" s="28"/>
    </row>
    <row r="419" spans="3:76" ht="15.75" customHeight="1" x14ac:dyDescent="0.15">
      <c r="C419" s="55"/>
      <c r="D419" s="55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98"/>
      <c r="BE419" s="51"/>
      <c r="BF419" s="28"/>
      <c r="BG419" s="28"/>
      <c r="BH419" s="28"/>
      <c r="BI419" s="28"/>
      <c r="BJ419" s="28"/>
      <c r="BK419" s="28"/>
      <c r="BL419" s="28"/>
      <c r="BM419" s="28"/>
      <c r="BN419" s="28"/>
      <c r="BO419" s="28"/>
      <c r="BP419" s="28"/>
      <c r="BQ419" s="28"/>
      <c r="BR419" s="28"/>
      <c r="BS419" s="28"/>
      <c r="BT419" s="28"/>
      <c r="BU419" s="28"/>
      <c r="BV419" s="28"/>
      <c r="BW419" s="28"/>
      <c r="BX419" s="28"/>
    </row>
    <row r="420" spans="3:76" ht="15.75" customHeight="1" x14ac:dyDescent="0.15">
      <c r="C420" s="55"/>
      <c r="D420" s="55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98"/>
      <c r="BE420" s="51"/>
      <c r="BF420" s="28"/>
      <c r="BG420" s="28"/>
      <c r="BH420" s="28"/>
      <c r="BI420" s="28"/>
      <c r="BJ420" s="28"/>
      <c r="BK420" s="28"/>
      <c r="BL420" s="28"/>
      <c r="BM420" s="28"/>
      <c r="BN420" s="28"/>
      <c r="BO420" s="28"/>
      <c r="BP420" s="28"/>
      <c r="BQ420" s="28"/>
      <c r="BR420" s="28"/>
      <c r="BS420" s="28"/>
      <c r="BT420" s="28"/>
      <c r="BU420" s="28"/>
      <c r="BV420" s="28"/>
      <c r="BW420" s="28"/>
      <c r="BX420" s="28"/>
    </row>
    <row r="421" spans="3:76" ht="15.75" customHeight="1" x14ac:dyDescent="0.15">
      <c r="C421" s="55"/>
      <c r="D421" s="55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98"/>
      <c r="BE421" s="51"/>
      <c r="BF421" s="28"/>
      <c r="BG421" s="28"/>
      <c r="BH421" s="28"/>
      <c r="BI421" s="28"/>
      <c r="BJ421" s="28"/>
      <c r="BK421" s="28"/>
      <c r="BL421" s="28"/>
      <c r="BM421" s="28"/>
      <c r="BN421" s="28"/>
      <c r="BO421" s="28"/>
      <c r="BP421" s="28"/>
      <c r="BQ421" s="28"/>
      <c r="BR421" s="28"/>
      <c r="BS421" s="28"/>
      <c r="BT421" s="28"/>
      <c r="BU421" s="28"/>
      <c r="BV421" s="28"/>
      <c r="BW421" s="28"/>
      <c r="BX421" s="28"/>
    </row>
    <row r="422" spans="3:76" ht="15.75" customHeight="1" x14ac:dyDescent="0.15">
      <c r="C422" s="55"/>
      <c r="D422" s="55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98"/>
      <c r="BE422" s="51"/>
      <c r="BF422" s="28"/>
      <c r="BG422" s="28"/>
      <c r="BH422" s="28"/>
      <c r="BI422" s="28"/>
      <c r="BJ422" s="28"/>
      <c r="BK422" s="28"/>
      <c r="BL422" s="28"/>
      <c r="BM422" s="28"/>
      <c r="BN422" s="28"/>
      <c r="BO422" s="28"/>
      <c r="BP422" s="28"/>
      <c r="BQ422" s="28"/>
      <c r="BR422" s="28"/>
      <c r="BS422" s="28"/>
      <c r="BT422" s="28"/>
      <c r="BU422" s="28"/>
      <c r="BV422" s="28"/>
      <c r="BW422" s="28"/>
      <c r="BX422" s="28"/>
    </row>
    <row r="423" spans="3:76" ht="15.75" customHeight="1" x14ac:dyDescent="0.15">
      <c r="C423" s="55"/>
      <c r="D423" s="55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98"/>
      <c r="BE423" s="51"/>
      <c r="BF423" s="28"/>
      <c r="BG423" s="28"/>
      <c r="BH423" s="28"/>
      <c r="BI423" s="28"/>
      <c r="BJ423" s="28"/>
      <c r="BK423" s="28"/>
      <c r="BL423" s="28"/>
      <c r="BM423" s="28"/>
      <c r="BN423" s="28"/>
      <c r="BO423" s="28"/>
      <c r="BP423" s="28"/>
      <c r="BQ423" s="28"/>
      <c r="BR423" s="28"/>
      <c r="BS423" s="28"/>
      <c r="BT423" s="28"/>
      <c r="BU423" s="28"/>
      <c r="BV423" s="28"/>
      <c r="BW423" s="28"/>
      <c r="BX423" s="28"/>
    </row>
    <row r="424" spans="3:76" ht="15.75" customHeight="1" x14ac:dyDescent="0.15">
      <c r="C424" s="55"/>
      <c r="D424" s="55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98"/>
      <c r="BE424" s="51"/>
      <c r="BF424" s="28"/>
      <c r="BG424" s="28"/>
      <c r="BH424" s="28"/>
      <c r="BI424" s="28"/>
      <c r="BJ424" s="28"/>
      <c r="BK424" s="28"/>
      <c r="BL424" s="28"/>
      <c r="BM424" s="28"/>
      <c r="BN424" s="28"/>
      <c r="BO424" s="28"/>
      <c r="BP424" s="28"/>
      <c r="BQ424" s="28"/>
      <c r="BR424" s="28"/>
      <c r="BS424" s="28"/>
      <c r="BT424" s="28"/>
      <c r="BU424" s="28"/>
      <c r="BV424" s="28"/>
      <c r="BW424" s="28"/>
      <c r="BX424" s="28"/>
    </row>
    <row r="425" spans="3:76" ht="15.75" customHeight="1" x14ac:dyDescent="0.15">
      <c r="C425" s="55"/>
      <c r="D425" s="55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98"/>
      <c r="BE425" s="51"/>
      <c r="BF425" s="28"/>
      <c r="BG425" s="28"/>
      <c r="BH425" s="28"/>
      <c r="BI425" s="28"/>
      <c r="BJ425" s="28"/>
      <c r="BK425" s="28"/>
      <c r="BL425" s="28"/>
      <c r="BM425" s="28"/>
      <c r="BN425" s="28"/>
      <c r="BO425" s="28"/>
      <c r="BP425" s="28"/>
      <c r="BQ425" s="28"/>
      <c r="BR425" s="28"/>
      <c r="BS425" s="28"/>
      <c r="BT425" s="28"/>
      <c r="BU425" s="28"/>
      <c r="BV425" s="28"/>
      <c r="BW425" s="28"/>
      <c r="BX425" s="28"/>
    </row>
    <row r="426" spans="3:76" ht="15.75" customHeight="1" x14ac:dyDescent="0.15">
      <c r="C426" s="55"/>
      <c r="D426" s="55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98"/>
      <c r="BE426" s="51"/>
      <c r="BF426" s="28"/>
      <c r="BG426" s="28"/>
      <c r="BH426" s="28"/>
      <c r="BI426" s="28"/>
      <c r="BJ426" s="28"/>
      <c r="BK426" s="28"/>
      <c r="BL426" s="28"/>
      <c r="BM426" s="28"/>
      <c r="BN426" s="28"/>
      <c r="BO426" s="28"/>
      <c r="BP426" s="28"/>
      <c r="BQ426" s="28"/>
      <c r="BR426" s="28"/>
      <c r="BS426" s="28"/>
      <c r="BT426" s="28"/>
      <c r="BU426" s="28"/>
      <c r="BV426" s="28"/>
      <c r="BW426" s="28"/>
      <c r="BX426" s="28"/>
    </row>
    <row r="427" spans="3:76" ht="15.75" customHeight="1" x14ac:dyDescent="0.15">
      <c r="C427" s="55"/>
      <c r="D427" s="55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98"/>
      <c r="BE427" s="51"/>
      <c r="BF427" s="28"/>
      <c r="BG427" s="28"/>
      <c r="BH427" s="28"/>
      <c r="BI427" s="28"/>
      <c r="BJ427" s="28"/>
      <c r="BK427" s="28"/>
      <c r="BL427" s="28"/>
      <c r="BM427" s="28"/>
      <c r="BN427" s="28"/>
      <c r="BO427" s="28"/>
      <c r="BP427" s="28"/>
      <c r="BQ427" s="28"/>
      <c r="BR427" s="28"/>
      <c r="BS427" s="28"/>
      <c r="BT427" s="28"/>
      <c r="BU427" s="28"/>
      <c r="BV427" s="28"/>
      <c r="BW427" s="28"/>
      <c r="BX427" s="28"/>
    </row>
    <row r="428" spans="3:76" ht="15.75" customHeight="1" x14ac:dyDescent="0.15">
      <c r="C428" s="55"/>
      <c r="D428" s="55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98"/>
      <c r="BE428" s="51"/>
      <c r="BF428" s="28"/>
      <c r="BG428" s="28"/>
      <c r="BH428" s="28"/>
      <c r="BI428" s="28"/>
      <c r="BJ428" s="28"/>
      <c r="BK428" s="28"/>
      <c r="BL428" s="28"/>
      <c r="BM428" s="28"/>
      <c r="BN428" s="28"/>
      <c r="BO428" s="28"/>
      <c r="BP428" s="28"/>
      <c r="BQ428" s="28"/>
      <c r="BR428" s="28"/>
      <c r="BS428" s="28"/>
      <c r="BT428" s="28"/>
      <c r="BU428" s="28"/>
      <c r="BV428" s="28"/>
      <c r="BW428" s="28"/>
      <c r="BX428" s="28"/>
    </row>
    <row r="429" spans="3:76" ht="15.75" customHeight="1" x14ac:dyDescent="0.15">
      <c r="C429" s="55"/>
      <c r="D429" s="55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98"/>
      <c r="BE429" s="51"/>
      <c r="BF429" s="28"/>
      <c r="BG429" s="28"/>
      <c r="BH429" s="28"/>
      <c r="BI429" s="28"/>
      <c r="BJ429" s="28"/>
      <c r="BK429" s="28"/>
      <c r="BL429" s="28"/>
      <c r="BM429" s="28"/>
      <c r="BN429" s="28"/>
      <c r="BO429" s="28"/>
      <c r="BP429" s="28"/>
      <c r="BQ429" s="28"/>
      <c r="BR429" s="28"/>
      <c r="BS429" s="28"/>
      <c r="BT429" s="28"/>
      <c r="BU429" s="28"/>
      <c r="BV429" s="28"/>
      <c r="BW429" s="28"/>
      <c r="BX429" s="28"/>
    </row>
    <row r="430" spans="3:76" ht="15.75" customHeight="1" x14ac:dyDescent="0.15">
      <c r="C430" s="55"/>
      <c r="D430" s="55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98"/>
      <c r="BE430" s="51"/>
      <c r="BF430" s="28"/>
      <c r="BG430" s="28"/>
      <c r="BH430" s="28"/>
      <c r="BI430" s="28"/>
      <c r="BJ430" s="28"/>
      <c r="BK430" s="28"/>
      <c r="BL430" s="28"/>
      <c r="BM430" s="28"/>
      <c r="BN430" s="28"/>
      <c r="BO430" s="28"/>
      <c r="BP430" s="28"/>
      <c r="BQ430" s="28"/>
      <c r="BR430" s="28"/>
      <c r="BS430" s="28"/>
      <c r="BT430" s="28"/>
      <c r="BU430" s="28"/>
      <c r="BV430" s="28"/>
      <c r="BW430" s="28"/>
      <c r="BX430" s="28"/>
    </row>
    <row r="431" spans="3:76" ht="15.75" customHeight="1" x14ac:dyDescent="0.15">
      <c r="C431" s="55"/>
      <c r="D431" s="55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98"/>
      <c r="BE431" s="51"/>
      <c r="BF431" s="28"/>
      <c r="BG431" s="28"/>
      <c r="BH431" s="28"/>
      <c r="BI431" s="28"/>
      <c r="BJ431" s="28"/>
      <c r="BK431" s="28"/>
      <c r="BL431" s="28"/>
      <c r="BM431" s="28"/>
      <c r="BN431" s="28"/>
      <c r="BO431" s="28"/>
      <c r="BP431" s="28"/>
      <c r="BQ431" s="28"/>
      <c r="BR431" s="28"/>
      <c r="BS431" s="28"/>
      <c r="BT431" s="28"/>
      <c r="BU431" s="28"/>
      <c r="BV431" s="28"/>
      <c r="BW431" s="28"/>
      <c r="BX431" s="28"/>
    </row>
    <row r="432" spans="3:76" ht="15.75" customHeight="1" x14ac:dyDescent="0.15">
      <c r="C432" s="55"/>
      <c r="D432" s="55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98"/>
      <c r="BE432" s="51"/>
      <c r="BF432" s="28"/>
      <c r="BG432" s="28"/>
      <c r="BH432" s="28"/>
      <c r="BI432" s="28"/>
      <c r="BJ432" s="28"/>
      <c r="BK432" s="28"/>
      <c r="BL432" s="28"/>
      <c r="BM432" s="28"/>
      <c r="BN432" s="28"/>
      <c r="BO432" s="28"/>
      <c r="BP432" s="28"/>
      <c r="BQ432" s="28"/>
      <c r="BR432" s="28"/>
      <c r="BS432" s="28"/>
      <c r="BT432" s="28"/>
      <c r="BU432" s="28"/>
      <c r="BV432" s="28"/>
      <c r="BW432" s="28"/>
      <c r="BX432" s="28"/>
    </row>
    <row r="433" spans="3:76" ht="15.75" customHeight="1" x14ac:dyDescent="0.15">
      <c r="C433" s="55"/>
      <c r="D433" s="55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98"/>
      <c r="BE433" s="51"/>
      <c r="BF433" s="28"/>
      <c r="BG433" s="28"/>
      <c r="BH433" s="28"/>
      <c r="BI433" s="28"/>
      <c r="BJ433" s="28"/>
      <c r="BK433" s="28"/>
      <c r="BL433" s="28"/>
      <c r="BM433" s="28"/>
      <c r="BN433" s="28"/>
      <c r="BO433" s="28"/>
      <c r="BP433" s="28"/>
      <c r="BQ433" s="28"/>
      <c r="BR433" s="28"/>
      <c r="BS433" s="28"/>
      <c r="BT433" s="28"/>
      <c r="BU433" s="28"/>
      <c r="BV433" s="28"/>
      <c r="BW433" s="28"/>
      <c r="BX433" s="28"/>
    </row>
    <row r="434" spans="3:76" ht="15.75" customHeight="1" x14ac:dyDescent="0.15">
      <c r="C434" s="55"/>
      <c r="D434" s="55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98"/>
      <c r="BE434" s="51"/>
      <c r="BF434" s="28"/>
      <c r="BG434" s="28"/>
      <c r="BH434" s="28"/>
      <c r="BI434" s="28"/>
      <c r="BJ434" s="28"/>
      <c r="BK434" s="28"/>
      <c r="BL434" s="28"/>
      <c r="BM434" s="28"/>
      <c r="BN434" s="28"/>
      <c r="BO434" s="28"/>
      <c r="BP434" s="28"/>
      <c r="BQ434" s="28"/>
      <c r="BR434" s="28"/>
      <c r="BS434" s="28"/>
      <c r="BT434" s="28"/>
      <c r="BU434" s="28"/>
      <c r="BV434" s="28"/>
      <c r="BW434" s="28"/>
      <c r="BX434" s="28"/>
    </row>
    <row r="435" spans="3:76" ht="15.75" customHeight="1" x14ac:dyDescent="0.15">
      <c r="C435" s="55"/>
      <c r="D435" s="55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98"/>
      <c r="BE435" s="51"/>
      <c r="BF435" s="28"/>
      <c r="BG435" s="28"/>
      <c r="BH435" s="28"/>
      <c r="BI435" s="28"/>
      <c r="BJ435" s="28"/>
      <c r="BK435" s="28"/>
      <c r="BL435" s="28"/>
      <c r="BM435" s="28"/>
      <c r="BN435" s="28"/>
      <c r="BO435" s="28"/>
      <c r="BP435" s="28"/>
      <c r="BQ435" s="28"/>
      <c r="BR435" s="28"/>
      <c r="BS435" s="28"/>
      <c r="BT435" s="28"/>
      <c r="BU435" s="28"/>
      <c r="BV435" s="28"/>
      <c r="BW435" s="28"/>
      <c r="BX435" s="28"/>
    </row>
    <row r="436" spans="3:76" ht="15.75" customHeight="1" x14ac:dyDescent="0.15">
      <c r="C436" s="55"/>
      <c r="D436" s="55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98"/>
      <c r="BE436" s="51"/>
      <c r="BF436" s="28"/>
      <c r="BG436" s="28"/>
      <c r="BH436" s="28"/>
      <c r="BI436" s="28"/>
      <c r="BJ436" s="28"/>
      <c r="BK436" s="28"/>
      <c r="BL436" s="28"/>
      <c r="BM436" s="28"/>
      <c r="BN436" s="28"/>
      <c r="BO436" s="28"/>
      <c r="BP436" s="28"/>
      <c r="BQ436" s="28"/>
      <c r="BR436" s="28"/>
      <c r="BS436" s="28"/>
      <c r="BT436" s="28"/>
      <c r="BU436" s="28"/>
      <c r="BV436" s="28"/>
      <c r="BW436" s="28"/>
      <c r="BX436" s="28"/>
    </row>
    <row r="437" spans="3:76" ht="15.75" customHeight="1" x14ac:dyDescent="0.15">
      <c r="C437" s="55"/>
      <c r="D437" s="55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98"/>
      <c r="BE437" s="51"/>
      <c r="BF437" s="28"/>
      <c r="BG437" s="28"/>
      <c r="BH437" s="28"/>
      <c r="BI437" s="28"/>
      <c r="BJ437" s="28"/>
      <c r="BK437" s="28"/>
      <c r="BL437" s="28"/>
      <c r="BM437" s="28"/>
      <c r="BN437" s="28"/>
      <c r="BO437" s="28"/>
      <c r="BP437" s="28"/>
      <c r="BQ437" s="28"/>
      <c r="BR437" s="28"/>
      <c r="BS437" s="28"/>
      <c r="BT437" s="28"/>
      <c r="BU437" s="28"/>
      <c r="BV437" s="28"/>
      <c r="BW437" s="28"/>
      <c r="BX437" s="28"/>
    </row>
    <row r="438" spans="3:76" ht="15.75" customHeight="1" x14ac:dyDescent="0.15">
      <c r="C438" s="55"/>
      <c r="D438" s="55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98"/>
      <c r="BE438" s="51"/>
      <c r="BF438" s="28"/>
      <c r="BG438" s="28"/>
      <c r="BH438" s="28"/>
      <c r="BI438" s="28"/>
      <c r="BJ438" s="28"/>
      <c r="BK438" s="28"/>
      <c r="BL438" s="28"/>
      <c r="BM438" s="28"/>
      <c r="BN438" s="28"/>
      <c r="BO438" s="28"/>
      <c r="BP438" s="28"/>
      <c r="BQ438" s="28"/>
      <c r="BR438" s="28"/>
      <c r="BS438" s="28"/>
      <c r="BT438" s="28"/>
      <c r="BU438" s="28"/>
      <c r="BV438" s="28"/>
      <c r="BW438" s="28"/>
      <c r="BX438" s="28"/>
    </row>
    <row r="439" spans="3:76" ht="15.75" customHeight="1" x14ac:dyDescent="0.15">
      <c r="C439" s="55"/>
      <c r="D439" s="55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98"/>
      <c r="BE439" s="51"/>
      <c r="BF439" s="28"/>
      <c r="BG439" s="28"/>
      <c r="BH439" s="28"/>
      <c r="BI439" s="28"/>
      <c r="BJ439" s="28"/>
      <c r="BK439" s="28"/>
      <c r="BL439" s="28"/>
      <c r="BM439" s="28"/>
      <c r="BN439" s="28"/>
      <c r="BO439" s="28"/>
      <c r="BP439" s="28"/>
      <c r="BQ439" s="28"/>
      <c r="BR439" s="28"/>
      <c r="BS439" s="28"/>
      <c r="BT439" s="28"/>
      <c r="BU439" s="28"/>
      <c r="BV439" s="28"/>
      <c r="BW439" s="28"/>
      <c r="BX439" s="28"/>
    </row>
    <row r="440" spans="3:76" ht="15.75" customHeight="1" x14ac:dyDescent="0.15">
      <c r="C440" s="55"/>
      <c r="D440" s="55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98"/>
      <c r="BE440" s="51"/>
      <c r="BF440" s="28"/>
      <c r="BG440" s="28"/>
      <c r="BH440" s="28"/>
      <c r="BI440" s="28"/>
      <c r="BJ440" s="28"/>
      <c r="BK440" s="28"/>
      <c r="BL440" s="28"/>
      <c r="BM440" s="28"/>
      <c r="BN440" s="28"/>
      <c r="BO440" s="28"/>
      <c r="BP440" s="28"/>
      <c r="BQ440" s="28"/>
      <c r="BR440" s="28"/>
      <c r="BS440" s="28"/>
      <c r="BT440" s="28"/>
      <c r="BU440" s="28"/>
      <c r="BV440" s="28"/>
      <c r="BW440" s="28"/>
      <c r="BX440" s="28"/>
    </row>
    <row r="441" spans="3:76" ht="15.75" customHeight="1" x14ac:dyDescent="0.15">
      <c r="C441" s="55"/>
      <c r="D441" s="55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98"/>
      <c r="BE441" s="51"/>
      <c r="BF441" s="28"/>
      <c r="BG441" s="28"/>
      <c r="BH441" s="28"/>
      <c r="BI441" s="28"/>
      <c r="BJ441" s="28"/>
      <c r="BK441" s="28"/>
      <c r="BL441" s="28"/>
      <c r="BM441" s="28"/>
      <c r="BN441" s="28"/>
      <c r="BO441" s="28"/>
      <c r="BP441" s="28"/>
      <c r="BQ441" s="28"/>
      <c r="BR441" s="28"/>
      <c r="BS441" s="28"/>
      <c r="BT441" s="28"/>
      <c r="BU441" s="28"/>
      <c r="BV441" s="28"/>
      <c r="BW441" s="28"/>
      <c r="BX441" s="28"/>
    </row>
    <row r="442" spans="3:76" ht="15.75" customHeight="1" x14ac:dyDescent="0.15">
      <c r="C442" s="55"/>
      <c r="D442" s="55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98"/>
      <c r="BE442" s="51"/>
      <c r="BF442" s="28"/>
      <c r="BG442" s="28"/>
      <c r="BH442" s="28"/>
      <c r="BI442" s="28"/>
      <c r="BJ442" s="28"/>
      <c r="BK442" s="28"/>
      <c r="BL442" s="28"/>
      <c r="BM442" s="28"/>
      <c r="BN442" s="28"/>
      <c r="BO442" s="28"/>
      <c r="BP442" s="28"/>
      <c r="BQ442" s="28"/>
      <c r="BR442" s="28"/>
      <c r="BS442" s="28"/>
      <c r="BT442" s="28"/>
      <c r="BU442" s="28"/>
      <c r="BV442" s="28"/>
      <c r="BW442" s="28"/>
      <c r="BX442" s="28"/>
    </row>
    <row r="443" spans="3:76" ht="15.75" customHeight="1" x14ac:dyDescent="0.15">
      <c r="C443" s="55"/>
      <c r="D443" s="55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98"/>
      <c r="BE443" s="51"/>
      <c r="BF443" s="28"/>
      <c r="BG443" s="28"/>
      <c r="BH443" s="28"/>
      <c r="BI443" s="28"/>
      <c r="BJ443" s="28"/>
      <c r="BK443" s="28"/>
      <c r="BL443" s="28"/>
      <c r="BM443" s="28"/>
      <c r="BN443" s="28"/>
      <c r="BO443" s="28"/>
      <c r="BP443" s="28"/>
      <c r="BQ443" s="28"/>
      <c r="BR443" s="28"/>
      <c r="BS443" s="28"/>
      <c r="BT443" s="28"/>
      <c r="BU443" s="28"/>
      <c r="BV443" s="28"/>
      <c r="BW443" s="28"/>
      <c r="BX443" s="28"/>
    </row>
    <row r="444" spans="3:76" ht="15.75" customHeight="1" x14ac:dyDescent="0.15">
      <c r="C444" s="55"/>
      <c r="D444" s="55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98"/>
      <c r="BE444" s="51"/>
      <c r="BF444" s="28"/>
      <c r="BG444" s="28"/>
      <c r="BH444" s="28"/>
      <c r="BI444" s="28"/>
      <c r="BJ444" s="28"/>
      <c r="BK444" s="28"/>
      <c r="BL444" s="28"/>
      <c r="BM444" s="28"/>
      <c r="BN444" s="28"/>
      <c r="BO444" s="28"/>
      <c r="BP444" s="28"/>
      <c r="BQ444" s="28"/>
      <c r="BR444" s="28"/>
      <c r="BS444" s="28"/>
      <c r="BT444" s="28"/>
      <c r="BU444" s="28"/>
      <c r="BV444" s="28"/>
      <c r="BW444" s="28"/>
      <c r="BX444" s="28"/>
    </row>
    <row r="445" spans="3:76" ht="15.75" customHeight="1" x14ac:dyDescent="0.15">
      <c r="C445" s="55"/>
      <c r="D445" s="55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98"/>
      <c r="BE445" s="51"/>
      <c r="BF445" s="28"/>
      <c r="BG445" s="28"/>
      <c r="BH445" s="28"/>
      <c r="BI445" s="28"/>
      <c r="BJ445" s="28"/>
      <c r="BK445" s="28"/>
      <c r="BL445" s="28"/>
      <c r="BM445" s="28"/>
      <c r="BN445" s="28"/>
      <c r="BO445" s="28"/>
      <c r="BP445" s="28"/>
      <c r="BQ445" s="28"/>
      <c r="BR445" s="28"/>
      <c r="BS445" s="28"/>
      <c r="BT445" s="28"/>
      <c r="BU445" s="28"/>
      <c r="BV445" s="28"/>
      <c r="BW445" s="28"/>
      <c r="BX445" s="28"/>
    </row>
    <row r="446" spans="3:76" ht="15.75" customHeight="1" x14ac:dyDescent="0.15">
      <c r="C446" s="55"/>
      <c r="D446" s="55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98"/>
      <c r="BE446" s="51"/>
      <c r="BF446" s="28"/>
      <c r="BG446" s="28"/>
      <c r="BH446" s="28"/>
      <c r="BI446" s="28"/>
      <c r="BJ446" s="28"/>
      <c r="BK446" s="28"/>
      <c r="BL446" s="28"/>
      <c r="BM446" s="28"/>
      <c r="BN446" s="28"/>
      <c r="BO446" s="28"/>
      <c r="BP446" s="28"/>
      <c r="BQ446" s="28"/>
      <c r="BR446" s="28"/>
      <c r="BS446" s="28"/>
      <c r="BT446" s="28"/>
      <c r="BU446" s="28"/>
      <c r="BV446" s="28"/>
      <c r="BW446" s="28"/>
      <c r="BX446" s="28"/>
    </row>
    <row r="447" spans="3:76" ht="15.75" customHeight="1" x14ac:dyDescent="0.15">
      <c r="C447" s="55"/>
      <c r="D447" s="55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98"/>
      <c r="BE447" s="51"/>
      <c r="BF447" s="28"/>
      <c r="BG447" s="28"/>
      <c r="BH447" s="28"/>
      <c r="BI447" s="28"/>
      <c r="BJ447" s="28"/>
      <c r="BK447" s="28"/>
      <c r="BL447" s="28"/>
      <c r="BM447" s="28"/>
      <c r="BN447" s="28"/>
      <c r="BO447" s="28"/>
      <c r="BP447" s="28"/>
      <c r="BQ447" s="28"/>
      <c r="BR447" s="28"/>
      <c r="BS447" s="28"/>
      <c r="BT447" s="28"/>
      <c r="BU447" s="28"/>
      <c r="BV447" s="28"/>
      <c r="BW447" s="28"/>
      <c r="BX447" s="28"/>
    </row>
    <row r="448" spans="3:76" ht="15.75" customHeight="1" x14ac:dyDescent="0.15">
      <c r="C448" s="55"/>
      <c r="D448" s="55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98"/>
      <c r="BE448" s="51"/>
      <c r="BF448" s="28"/>
      <c r="BG448" s="28"/>
      <c r="BH448" s="28"/>
      <c r="BI448" s="28"/>
      <c r="BJ448" s="28"/>
      <c r="BK448" s="28"/>
      <c r="BL448" s="28"/>
      <c r="BM448" s="28"/>
      <c r="BN448" s="28"/>
      <c r="BO448" s="28"/>
      <c r="BP448" s="28"/>
      <c r="BQ448" s="28"/>
      <c r="BR448" s="28"/>
      <c r="BS448" s="28"/>
      <c r="BT448" s="28"/>
      <c r="BU448" s="28"/>
      <c r="BV448" s="28"/>
      <c r="BW448" s="28"/>
      <c r="BX448" s="28"/>
    </row>
    <row r="449" spans="3:76" ht="15.75" customHeight="1" x14ac:dyDescent="0.15">
      <c r="C449" s="55"/>
      <c r="D449" s="55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98"/>
      <c r="BE449" s="51"/>
      <c r="BF449" s="28"/>
      <c r="BG449" s="28"/>
      <c r="BH449" s="28"/>
      <c r="BI449" s="28"/>
      <c r="BJ449" s="28"/>
      <c r="BK449" s="28"/>
      <c r="BL449" s="28"/>
      <c r="BM449" s="28"/>
      <c r="BN449" s="28"/>
      <c r="BO449" s="28"/>
      <c r="BP449" s="28"/>
      <c r="BQ449" s="28"/>
      <c r="BR449" s="28"/>
      <c r="BS449" s="28"/>
      <c r="BT449" s="28"/>
      <c r="BU449" s="28"/>
      <c r="BV449" s="28"/>
      <c r="BW449" s="28"/>
      <c r="BX449" s="28"/>
    </row>
    <row r="450" spans="3:76" ht="15.75" customHeight="1" x14ac:dyDescent="0.15">
      <c r="C450" s="55"/>
      <c r="D450" s="55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98"/>
      <c r="BE450" s="51"/>
      <c r="BF450" s="28"/>
      <c r="BG450" s="28"/>
      <c r="BH450" s="28"/>
      <c r="BI450" s="28"/>
      <c r="BJ450" s="28"/>
      <c r="BK450" s="28"/>
      <c r="BL450" s="28"/>
      <c r="BM450" s="28"/>
      <c r="BN450" s="28"/>
      <c r="BO450" s="28"/>
      <c r="BP450" s="28"/>
      <c r="BQ450" s="28"/>
      <c r="BR450" s="28"/>
      <c r="BS450" s="28"/>
      <c r="BT450" s="28"/>
      <c r="BU450" s="28"/>
      <c r="BV450" s="28"/>
      <c r="BW450" s="28"/>
      <c r="BX450" s="28"/>
    </row>
    <row r="451" spans="3:76" ht="15.75" customHeight="1" x14ac:dyDescent="0.15">
      <c r="C451" s="55"/>
      <c r="D451" s="55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98"/>
      <c r="BE451" s="51"/>
      <c r="BF451" s="28"/>
      <c r="BG451" s="28"/>
      <c r="BH451" s="28"/>
      <c r="BI451" s="28"/>
      <c r="BJ451" s="28"/>
      <c r="BK451" s="28"/>
      <c r="BL451" s="28"/>
      <c r="BM451" s="28"/>
      <c r="BN451" s="28"/>
      <c r="BO451" s="28"/>
      <c r="BP451" s="28"/>
      <c r="BQ451" s="28"/>
      <c r="BR451" s="28"/>
      <c r="BS451" s="28"/>
      <c r="BT451" s="28"/>
      <c r="BU451" s="28"/>
      <c r="BV451" s="28"/>
      <c r="BW451" s="28"/>
      <c r="BX451" s="28"/>
    </row>
    <row r="452" spans="3:76" ht="15.75" customHeight="1" x14ac:dyDescent="0.15">
      <c r="C452" s="55"/>
      <c r="D452" s="55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98"/>
      <c r="BE452" s="51"/>
      <c r="BF452" s="28"/>
      <c r="BG452" s="28"/>
      <c r="BH452" s="28"/>
      <c r="BI452" s="28"/>
      <c r="BJ452" s="28"/>
      <c r="BK452" s="28"/>
      <c r="BL452" s="28"/>
      <c r="BM452" s="28"/>
      <c r="BN452" s="28"/>
      <c r="BO452" s="28"/>
      <c r="BP452" s="28"/>
      <c r="BQ452" s="28"/>
      <c r="BR452" s="28"/>
      <c r="BS452" s="28"/>
      <c r="BT452" s="28"/>
      <c r="BU452" s="28"/>
      <c r="BV452" s="28"/>
      <c r="BW452" s="28"/>
      <c r="BX452" s="28"/>
    </row>
    <row r="453" spans="3:76" ht="15.75" customHeight="1" x14ac:dyDescent="0.15">
      <c r="C453" s="55"/>
      <c r="D453" s="55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98"/>
      <c r="BE453" s="51"/>
      <c r="BF453" s="28"/>
      <c r="BG453" s="28"/>
      <c r="BH453" s="28"/>
      <c r="BI453" s="28"/>
      <c r="BJ453" s="28"/>
      <c r="BK453" s="28"/>
      <c r="BL453" s="28"/>
      <c r="BM453" s="28"/>
      <c r="BN453" s="28"/>
      <c r="BO453" s="28"/>
      <c r="BP453" s="28"/>
      <c r="BQ453" s="28"/>
      <c r="BR453" s="28"/>
      <c r="BS453" s="28"/>
      <c r="BT453" s="28"/>
      <c r="BU453" s="28"/>
      <c r="BV453" s="28"/>
      <c r="BW453" s="28"/>
      <c r="BX453" s="28"/>
    </row>
    <row r="454" spans="3:76" ht="15.75" customHeight="1" x14ac:dyDescent="0.15">
      <c r="C454" s="55"/>
      <c r="D454" s="55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98"/>
      <c r="BE454" s="51"/>
      <c r="BF454" s="28"/>
      <c r="BG454" s="28"/>
      <c r="BH454" s="28"/>
      <c r="BI454" s="28"/>
      <c r="BJ454" s="28"/>
      <c r="BK454" s="28"/>
      <c r="BL454" s="28"/>
      <c r="BM454" s="28"/>
      <c r="BN454" s="28"/>
      <c r="BO454" s="28"/>
      <c r="BP454" s="28"/>
      <c r="BQ454" s="28"/>
      <c r="BR454" s="28"/>
      <c r="BS454" s="28"/>
      <c r="BT454" s="28"/>
      <c r="BU454" s="28"/>
      <c r="BV454" s="28"/>
      <c r="BW454" s="28"/>
      <c r="BX454" s="28"/>
    </row>
    <row r="455" spans="3:76" ht="15.75" customHeight="1" x14ac:dyDescent="0.15">
      <c r="C455" s="55"/>
      <c r="D455" s="55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98"/>
      <c r="BE455" s="51"/>
      <c r="BF455" s="28"/>
      <c r="BG455" s="28"/>
      <c r="BH455" s="28"/>
      <c r="BI455" s="28"/>
      <c r="BJ455" s="28"/>
      <c r="BK455" s="28"/>
      <c r="BL455" s="28"/>
      <c r="BM455" s="28"/>
      <c r="BN455" s="28"/>
      <c r="BO455" s="28"/>
      <c r="BP455" s="28"/>
      <c r="BQ455" s="28"/>
      <c r="BR455" s="28"/>
      <c r="BS455" s="28"/>
      <c r="BT455" s="28"/>
      <c r="BU455" s="28"/>
      <c r="BV455" s="28"/>
      <c r="BW455" s="28"/>
      <c r="BX455" s="28"/>
    </row>
    <row r="456" spans="3:76" ht="15.75" customHeight="1" x14ac:dyDescent="0.15">
      <c r="C456" s="55"/>
      <c r="D456" s="55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98"/>
      <c r="BE456" s="51"/>
      <c r="BF456" s="28"/>
      <c r="BG456" s="28"/>
      <c r="BH456" s="28"/>
      <c r="BI456" s="28"/>
      <c r="BJ456" s="28"/>
      <c r="BK456" s="28"/>
      <c r="BL456" s="28"/>
      <c r="BM456" s="28"/>
      <c r="BN456" s="28"/>
      <c r="BO456" s="28"/>
      <c r="BP456" s="28"/>
      <c r="BQ456" s="28"/>
      <c r="BR456" s="28"/>
      <c r="BS456" s="28"/>
      <c r="BT456" s="28"/>
      <c r="BU456" s="28"/>
      <c r="BV456" s="28"/>
      <c r="BW456" s="28"/>
      <c r="BX456" s="28"/>
    </row>
    <row r="457" spans="3:76" ht="15.75" customHeight="1" x14ac:dyDescent="0.15">
      <c r="C457" s="55"/>
      <c r="D457" s="55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98"/>
      <c r="BE457" s="51"/>
      <c r="BF457" s="28"/>
      <c r="BG457" s="28"/>
      <c r="BH457" s="28"/>
      <c r="BI457" s="28"/>
      <c r="BJ457" s="28"/>
      <c r="BK457" s="28"/>
      <c r="BL457" s="28"/>
      <c r="BM457" s="28"/>
      <c r="BN457" s="28"/>
      <c r="BO457" s="28"/>
      <c r="BP457" s="28"/>
      <c r="BQ457" s="28"/>
      <c r="BR457" s="28"/>
      <c r="BS457" s="28"/>
      <c r="BT457" s="28"/>
      <c r="BU457" s="28"/>
      <c r="BV457" s="28"/>
      <c r="BW457" s="28"/>
      <c r="BX457" s="28"/>
    </row>
    <row r="458" spans="3:76" ht="15.75" customHeight="1" x14ac:dyDescent="0.15">
      <c r="C458" s="55"/>
      <c r="D458" s="55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98"/>
      <c r="BE458" s="51"/>
      <c r="BF458" s="28"/>
      <c r="BG458" s="28"/>
      <c r="BH458" s="28"/>
      <c r="BI458" s="28"/>
      <c r="BJ458" s="28"/>
      <c r="BK458" s="28"/>
      <c r="BL458" s="28"/>
      <c r="BM458" s="28"/>
      <c r="BN458" s="28"/>
      <c r="BO458" s="28"/>
      <c r="BP458" s="28"/>
      <c r="BQ458" s="28"/>
      <c r="BR458" s="28"/>
      <c r="BS458" s="28"/>
      <c r="BT458" s="28"/>
      <c r="BU458" s="28"/>
      <c r="BV458" s="28"/>
      <c r="BW458" s="28"/>
      <c r="BX458" s="28"/>
    </row>
    <row r="459" spans="3:76" ht="15.75" customHeight="1" x14ac:dyDescent="0.15">
      <c r="C459" s="55"/>
      <c r="D459" s="55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98"/>
      <c r="BE459" s="51"/>
      <c r="BF459" s="28"/>
      <c r="BG459" s="28"/>
      <c r="BH459" s="28"/>
      <c r="BI459" s="28"/>
      <c r="BJ459" s="28"/>
      <c r="BK459" s="28"/>
      <c r="BL459" s="28"/>
      <c r="BM459" s="28"/>
      <c r="BN459" s="28"/>
      <c r="BO459" s="28"/>
      <c r="BP459" s="28"/>
      <c r="BQ459" s="28"/>
      <c r="BR459" s="28"/>
      <c r="BS459" s="28"/>
      <c r="BT459" s="28"/>
      <c r="BU459" s="28"/>
      <c r="BV459" s="28"/>
      <c r="BW459" s="28"/>
      <c r="BX459" s="28"/>
    </row>
    <row r="460" spans="3:76" ht="15.75" customHeight="1" x14ac:dyDescent="0.15">
      <c r="C460" s="55"/>
      <c r="D460" s="55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98"/>
      <c r="BE460" s="51"/>
      <c r="BF460" s="28"/>
      <c r="BG460" s="28"/>
      <c r="BH460" s="28"/>
      <c r="BI460" s="28"/>
      <c r="BJ460" s="28"/>
      <c r="BK460" s="28"/>
      <c r="BL460" s="28"/>
      <c r="BM460" s="28"/>
      <c r="BN460" s="28"/>
      <c r="BO460" s="28"/>
      <c r="BP460" s="28"/>
      <c r="BQ460" s="28"/>
      <c r="BR460" s="28"/>
      <c r="BS460" s="28"/>
      <c r="BT460" s="28"/>
      <c r="BU460" s="28"/>
      <c r="BV460" s="28"/>
      <c r="BW460" s="28"/>
      <c r="BX460" s="28"/>
    </row>
    <row r="461" spans="3:76" ht="15.75" customHeight="1" x14ac:dyDescent="0.15">
      <c r="C461" s="55"/>
      <c r="D461" s="55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98"/>
      <c r="BE461" s="51"/>
      <c r="BF461" s="28"/>
      <c r="BG461" s="28"/>
      <c r="BH461" s="28"/>
      <c r="BI461" s="28"/>
      <c r="BJ461" s="28"/>
      <c r="BK461" s="28"/>
      <c r="BL461" s="28"/>
      <c r="BM461" s="28"/>
      <c r="BN461" s="28"/>
      <c r="BO461" s="28"/>
      <c r="BP461" s="28"/>
      <c r="BQ461" s="28"/>
      <c r="BR461" s="28"/>
      <c r="BS461" s="28"/>
      <c r="BT461" s="28"/>
      <c r="BU461" s="28"/>
      <c r="BV461" s="28"/>
      <c r="BW461" s="28"/>
      <c r="BX461" s="28"/>
    </row>
    <row r="462" spans="3:76" ht="15.75" customHeight="1" x14ac:dyDescent="0.15">
      <c r="C462" s="55"/>
      <c r="D462" s="55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98"/>
      <c r="BE462" s="51"/>
      <c r="BF462" s="28"/>
      <c r="BG462" s="28"/>
      <c r="BH462" s="28"/>
      <c r="BI462" s="28"/>
      <c r="BJ462" s="28"/>
      <c r="BK462" s="28"/>
      <c r="BL462" s="28"/>
      <c r="BM462" s="28"/>
      <c r="BN462" s="28"/>
      <c r="BO462" s="28"/>
      <c r="BP462" s="28"/>
      <c r="BQ462" s="28"/>
      <c r="BR462" s="28"/>
      <c r="BS462" s="28"/>
      <c r="BT462" s="28"/>
      <c r="BU462" s="28"/>
      <c r="BV462" s="28"/>
      <c r="BW462" s="28"/>
      <c r="BX462" s="28"/>
    </row>
    <row r="463" spans="3:76" ht="15.75" customHeight="1" x14ac:dyDescent="0.15">
      <c r="C463" s="55"/>
      <c r="D463" s="55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98"/>
      <c r="BE463" s="51"/>
      <c r="BF463" s="28"/>
      <c r="BG463" s="28"/>
      <c r="BH463" s="28"/>
      <c r="BI463" s="28"/>
      <c r="BJ463" s="28"/>
      <c r="BK463" s="28"/>
      <c r="BL463" s="28"/>
      <c r="BM463" s="28"/>
      <c r="BN463" s="28"/>
      <c r="BO463" s="28"/>
      <c r="BP463" s="28"/>
      <c r="BQ463" s="28"/>
      <c r="BR463" s="28"/>
      <c r="BS463" s="28"/>
      <c r="BT463" s="28"/>
      <c r="BU463" s="28"/>
      <c r="BV463" s="28"/>
      <c r="BW463" s="28"/>
      <c r="BX463" s="28"/>
    </row>
    <row r="464" spans="3:76" ht="15.75" customHeight="1" x14ac:dyDescent="0.15">
      <c r="C464" s="55"/>
      <c r="D464" s="55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98"/>
      <c r="BE464" s="51"/>
      <c r="BF464" s="28"/>
      <c r="BG464" s="28"/>
      <c r="BH464" s="28"/>
      <c r="BI464" s="28"/>
      <c r="BJ464" s="28"/>
      <c r="BK464" s="28"/>
      <c r="BL464" s="28"/>
      <c r="BM464" s="28"/>
      <c r="BN464" s="28"/>
      <c r="BO464" s="28"/>
      <c r="BP464" s="28"/>
      <c r="BQ464" s="28"/>
      <c r="BR464" s="28"/>
      <c r="BS464" s="28"/>
      <c r="BT464" s="28"/>
      <c r="BU464" s="28"/>
      <c r="BV464" s="28"/>
      <c r="BW464" s="28"/>
      <c r="BX464" s="28"/>
    </row>
    <row r="465" spans="3:76" ht="15.75" customHeight="1" x14ac:dyDescent="0.15">
      <c r="C465" s="55"/>
      <c r="D465" s="55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98"/>
      <c r="BE465" s="51"/>
      <c r="BF465" s="28"/>
      <c r="BG465" s="28"/>
      <c r="BH465" s="28"/>
      <c r="BI465" s="28"/>
      <c r="BJ465" s="28"/>
      <c r="BK465" s="28"/>
      <c r="BL465" s="28"/>
      <c r="BM465" s="28"/>
      <c r="BN465" s="28"/>
      <c r="BO465" s="28"/>
      <c r="BP465" s="28"/>
      <c r="BQ465" s="28"/>
      <c r="BR465" s="28"/>
      <c r="BS465" s="28"/>
      <c r="BT465" s="28"/>
      <c r="BU465" s="28"/>
      <c r="BV465" s="28"/>
      <c r="BW465" s="28"/>
      <c r="BX465" s="28"/>
    </row>
    <row r="466" spans="3:76" ht="15.75" customHeight="1" x14ac:dyDescent="0.15">
      <c r="C466" s="55"/>
      <c r="D466" s="55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98"/>
      <c r="BE466" s="51"/>
      <c r="BF466" s="28"/>
      <c r="BG466" s="28"/>
      <c r="BH466" s="28"/>
      <c r="BI466" s="28"/>
      <c r="BJ466" s="28"/>
      <c r="BK466" s="28"/>
      <c r="BL466" s="28"/>
      <c r="BM466" s="28"/>
      <c r="BN466" s="28"/>
      <c r="BO466" s="28"/>
      <c r="BP466" s="28"/>
      <c r="BQ466" s="28"/>
      <c r="BR466" s="28"/>
      <c r="BS466" s="28"/>
      <c r="BT466" s="28"/>
      <c r="BU466" s="28"/>
      <c r="BV466" s="28"/>
      <c r="BW466" s="28"/>
      <c r="BX466" s="28"/>
    </row>
    <row r="467" spans="3:76" ht="15.75" customHeight="1" x14ac:dyDescent="0.15">
      <c r="C467" s="55"/>
      <c r="D467" s="55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98"/>
      <c r="BE467" s="51"/>
      <c r="BF467" s="28"/>
      <c r="BG467" s="28"/>
      <c r="BH467" s="28"/>
      <c r="BI467" s="28"/>
      <c r="BJ467" s="28"/>
      <c r="BK467" s="28"/>
      <c r="BL467" s="28"/>
      <c r="BM467" s="28"/>
      <c r="BN467" s="28"/>
      <c r="BO467" s="28"/>
      <c r="BP467" s="28"/>
      <c r="BQ467" s="28"/>
      <c r="BR467" s="28"/>
      <c r="BS467" s="28"/>
      <c r="BT467" s="28"/>
      <c r="BU467" s="28"/>
      <c r="BV467" s="28"/>
      <c r="BW467" s="28"/>
      <c r="BX467" s="28"/>
    </row>
    <row r="468" spans="3:76" ht="15.75" customHeight="1" x14ac:dyDescent="0.15">
      <c r="C468" s="55"/>
      <c r="D468" s="55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98"/>
      <c r="BE468" s="51"/>
      <c r="BF468" s="28"/>
      <c r="BG468" s="28"/>
      <c r="BH468" s="28"/>
      <c r="BI468" s="28"/>
      <c r="BJ468" s="28"/>
      <c r="BK468" s="28"/>
      <c r="BL468" s="28"/>
      <c r="BM468" s="28"/>
      <c r="BN468" s="28"/>
      <c r="BO468" s="28"/>
      <c r="BP468" s="28"/>
      <c r="BQ468" s="28"/>
      <c r="BR468" s="28"/>
      <c r="BS468" s="28"/>
      <c r="BT468" s="28"/>
      <c r="BU468" s="28"/>
      <c r="BV468" s="28"/>
      <c r="BW468" s="28"/>
      <c r="BX468" s="28"/>
    </row>
    <row r="469" spans="3:76" ht="15.75" customHeight="1" x14ac:dyDescent="0.15">
      <c r="C469" s="55"/>
      <c r="D469" s="55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98"/>
      <c r="BE469" s="51"/>
      <c r="BF469" s="28"/>
      <c r="BG469" s="28"/>
      <c r="BH469" s="28"/>
      <c r="BI469" s="28"/>
      <c r="BJ469" s="28"/>
      <c r="BK469" s="28"/>
      <c r="BL469" s="28"/>
      <c r="BM469" s="28"/>
      <c r="BN469" s="28"/>
      <c r="BO469" s="28"/>
      <c r="BP469" s="28"/>
      <c r="BQ469" s="28"/>
      <c r="BR469" s="28"/>
      <c r="BS469" s="28"/>
      <c r="BT469" s="28"/>
      <c r="BU469" s="28"/>
      <c r="BV469" s="28"/>
      <c r="BW469" s="28"/>
      <c r="BX469" s="28"/>
    </row>
    <row r="470" spans="3:76" ht="15.75" customHeight="1" x14ac:dyDescent="0.15">
      <c r="C470" s="55"/>
      <c r="D470" s="55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98"/>
      <c r="BE470" s="51"/>
      <c r="BF470" s="28"/>
      <c r="BG470" s="28"/>
      <c r="BH470" s="28"/>
      <c r="BI470" s="28"/>
      <c r="BJ470" s="28"/>
      <c r="BK470" s="28"/>
      <c r="BL470" s="28"/>
      <c r="BM470" s="28"/>
      <c r="BN470" s="28"/>
      <c r="BO470" s="28"/>
      <c r="BP470" s="28"/>
      <c r="BQ470" s="28"/>
      <c r="BR470" s="28"/>
      <c r="BS470" s="28"/>
      <c r="BT470" s="28"/>
      <c r="BU470" s="28"/>
      <c r="BV470" s="28"/>
      <c r="BW470" s="28"/>
      <c r="BX470" s="28"/>
    </row>
    <row r="471" spans="3:76" ht="15.75" customHeight="1" x14ac:dyDescent="0.15">
      <c r="C471" s="55"/>
      <c r="D471" s="55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98"/>
      <c r="BE471" s="51"/>
      <c r="BF471" s="28"/>
      <c r="BG471" s="28"/>
      <c r="BH471" s="28"/>
      <c r="BI471" s="28"/>
      <c r="BJ471" s="28"/>
      <c r="BK471" s="28"/>
      <c r="BL471" s="28"/>
      <c r="BM471" s="28"/>
      <c r="BN471" s="28"/>
      <c r="BO471" s="28"/>
      <c r="BP471" s="28"/>
      <c r="BQ471" s="28"/>
      <c r="BR471" s="28"/>
      <c r="BS471" s="28"/>
      <c r="BT471" s="28"/>
      <c r="BU471" s="28"/>
      <c r="BV471" s="28"/>
      <c r="BW471" s="28"/>
      <c r="BX471" s="28"/>
    </row>
    <row r="472" spans="3:76" ht="15.75" customHeight="1" x14ac:dyDescent="0.15">
      <c r="C472" s="55"/>
      <c r="D472" s="55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98"/>
      <c r="BE472" s="51"/>
      <c r="BF472" s="28"/>
      <c r="BG472" s="28"/>
      <c r="BH472" s="28"/>
      <c r="BI472" s="28"/>
      <c r="BJ472" s="28"/>
      <c r="BK472" s="28"/>
      <c r="BL472" s="28"/>
      <c r="BM472" s="28"/>
      <c r="BN472" s="28"/>
      <c r="BO472" s="28"/>
      <c r="BP472" s="28"/>
      <c r="BQ472" s="28"/>
      <c r="BR472" s="28"/>
      <c r="BS472" s="28"/>
      <c r="BT472" s="28"/>
      <c r="BU472" s="28"/>
      <c r="BV472" s="28"/>
      <c r="BW472" s="28"/>
      <c r="BX472" s="28"/>
    </row>
    <row r="473" spans="3:76" ht="15.75" customHeight="1" x14ac:dyDescent="0.15">
      <c r="C473" s="55"/>
      <c r="D473" s="55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98"/>
      <c r="BE473" s="51"/>
      <c r="BF473" s="28"/>
      <c r="BG473" s="28"/>
      <c r="BH473" s="28"/>
      <c r="BI473" s="28"/>
      <c r="BJ473" s="28"/>
      <c r="BK473" s="28"/>
      <c r="BL473" s="28"/>
      <c r="BM473" s="28"/>
      <c r="BN473" s="28"/>
      <c r="BO473" s="28"/>
      <c r="BP473" s="28"/>
      <c r="BQ473" s="28"/>
      <c r="BR473" s="28"/>
      <c r="BS473" s="28"/>
      <c r="BT473" s="28"/>
      <c r="BU473" s="28"/>
      <c r="BV473" s="28"/>
      <c r="BW473" s="28"/>
      <c r="BX473" s="28"/>
    </row>
    <row r="474" spans="3:76" ht="15.75" customHeight="1" x14ac:dyDescent="0.15">
      <c r="C474" s="55"/>
      <c r="D474" s="55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98"/>
      <c r="BE474" s="51"/>
      <c r="BF474" s="28"/>
      <c r="BG474" s="28"/>
      <c r="BH474" s="28"/>
      <c r="BI474" s="28"/>
      <c r="BJ474" s="28"/>
      <c r="BK474" s="28"/>
      <c r="BL474" s="28"/>
      <c r="BM474" s="28"/>
      <c r="BN474" s="28"/>
      <c r="BO474" s="28"/>
      <c r="BP474" s="28"/>
      <c r="BQ474" s="28"/>
      <c r="BR474" s="28"/>
      <c r="BS474" s="28"/>
      <c r="BT474" s="28"/>
      <c r="BU474" s="28"/>
      <c r="BV474" s="28"/>
      <c r="BW474" s="28"/>
      <c r="BX474" s="28"/>
    </row>
    <row r="475" spans="3:76" ht="15.75" customHeight="1" x14ac:dyDescent="0.15">
      <c r="C475" s="55"/>
      <c r="D475" s="55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98"/>
      <c r="BE475" s="51"/>
      <c r="BF475" s="28"/>
      <c r="BG475" s="28"/>
      <c r="BH475" s="28"/>
      <c r="BI475" s="28"/>
      <c r="BJ475" s="28"/>
      <c r="BK475" s="28"/>
      <c r="BL475" s="28"/>
      <c r="BM475" s="28"/>
      <c r="BN475" s="28"/>
      <c r="BO475" s="28"/>
      <c r="BP475" s="28"/>
      <c r="BQ475" s="28"/>
      <c r="BR475" s="28"/>
      <c r="BS475" s="28"/>
      <c r="BT475" s="28"/>
      <c r="BU475" s="28"/>
      <c r="BV475" s="28"/>
      <c r="BW475" s="28"/>
      <c r="BX475" s="28"/>
    </row>
    <row r="476" spans="3:76" ht="15.75" customHeight="1" x14ac:dyDescent="0.15">
      <c r="C476" s="55"/>
      <c r="D476" s="55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98"/>
      <c r="BE476" s="51"/>
      <c r="BF476" s="28"/>
      <c r="BG476" s="28"/>
      <c r="BH476" s="28"/>
      <c r="BI476" s="28"/>
      <c r="BJ476" s="28"/>
      <c r="BK476" s="28"/>
      <c r="BL476" s="28"/>
      <c r="BM476" s="28"/>
      <c r="BN476" s="28"/>
      <c r="BO476" s="28"/>
      <c r="BP476" s="28"/>
      <c r="BQ476" s="28"/>
      <c r="BR476" s="28"/>
      <c r="BS476" s="28"/>
      <c r="BT476" s="28"/>
      <c r="BU476" s="28"/>
      <c r="BV476" s="28"/>
      <c r="BW476" s="28"/>
      <c r="BX476" s="28"/>
    </row>
    <row r="477" spans="3:76" ht="15.75" customHeight="1" x14ac:dyDescent="0.15">
      <c r="C477" s="55"/>
      <c r="D477" s="55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98"/>
      <c r="BE477" s="51"/>
      <c r="BF477" s="28"/>
      <c r="BG477" s="28"/>
      <c r="BH477" s="28"/>
      <c r="BI477" s="28"/>
      <c r="BJ477" s="28"/>
      <c r="BK477" s="28"/>
      <c r="BL477" s="28"/>
      <c r="BM477" s="28"/>
      <c r="BN477" s="28"/>
      <c r="BO477" s="28"/>
      <c r="BP477" s="28"/>
      <c r="BQ477" s="28"/>
      <c r="BR477" s="28"/>
      <c r="BS477" s="28"/>
      <c r="BT477" s="28"/>
      <c r="BU477" s="28"/>
      <c r="BV477" s="28"/>
      <c r="BW477" s="28"/>
      <c r="BX477" s="28"/>
    </row>
    <row r="478" spans="3:76" ht="15.75" customHeight="1" x14ac:dyDescent="0.15">
      <c r="C478" s="55"/>
      <c r="D478" s="55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98"/>
      <c r="BE478" s="51"/>
      <c r="BF478" s="28"/>
      <c r="BG478" s="28"/>
      <c r="BH478" s="28"/>
      <c r="BI478" s="28"/>
      <c r="BJ478" s="28"/>
      <c r="BK478" s="28"/>
      <c r="BL478" s="28"/>
      <c r="BM478" s="28"/>
      <c r="BN478" s="28"/>
      <c r="BO478" s="28"/>
      <c r="BP478" s="28"/>
      <c r="BQ478" s="28"/>
      <c r="BR478" s="28"/>
      <c r="BS478" s="28"/>
      <c r="BT478" s="28"/>
      <c r="BU478" s="28"/>
      <c r="BV478" s="28"/>
      <c r="BW478" s="28"/>
      <c r="BX478" s="28"/>
    </row>
    <row r="479" spans="3:76" ht="15.75" customHeight="1" x14ac:dyDescent="0.15">
      <c r="C479" s="55"/>
      <c r="D479" s="55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98"/>
      <c r="BE479" s="51"/>
      <c r="BF479" s="28"/>
      <c r="BG479" s="28"/>
      <c r="BH479" s="28"/>
      <c r="BI479" s="28"/>
      <c r="BJ479" s="28"/>
      <c r="BK479" s="28"/>
      <c r="BL479" s="28"/>
      <c r="BM479" s="28"/>
      <c r="BN479" s="28"/>
      <c r="BO479" s="28"/>
      <c r="BP479" s="28"/>
      <c r="BQ479" s="28"/>
      <c r="BR479" s="28"/>
      <c r="BS479" s="28"/>
      <c r="BT479" s="28"/>
      <c r="BU479" s="28"/>
      <c r="BV479" s="28"/>
      <c r="BW479" s="28"/>
      <c r="BX479" s="28"/>
    </row>
    <row r="480" spans="3:76" ht="15.75" customHeight="1" x14ac:dyDescent="0.15">
      <c r="C480" s="55"/>
      <c r="D480" s="55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98"/>
      <c r="BE480" s="51"/>
      <c r="BF480" s="28"/>
      <c r="BG480" s="28"/>
      <c r="BH480" s="28"/>
      <c r="BI480" s="28"/>
      <c r="BJ480" s="28"/>
      <c r="BK480" s="28"/>
      <c r="BL480" s="28"/>
      <c r="BM480" s="28"/>
      <c r="BN480" s="28"/>
      <c r="BO480" s="28"/>
      <c r="BP480" s="28"/>
      <c r="BQ480" s="28"/>
      <c r="BR480" s="28"/>
      <c r="BS480" s="28"/>
      <c r="BT480" s="28"/>
      <c r="BU480" s="28"/>
      <c r="BV480" s="28"/>
      <c r="BW480" s="28"/>
      <c r="BX480" s="28"/>
    </row>
    <row r="481" spans="3:76" ht="15.75" customHeight="1" x14ac:dyDescent="0.15">
      <c r="C481" s="55"/>
      <c r="D481" s="55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98"/>
      <c r="BE481" s="51"/>
      <c r="BF481" s="28"/>
      <c r="BG481" s="28"/>
      <c r="BH481" s="28"/>
      <c r="BI481" s="28"/>
      <c r="BJ481" s="28"/>
      <c r="BK481" s="28"/>
      <c r="BL481" s="28"/>
      <c r="BM481" s="28"/>
      <c r="BN481" s="28"/>
      <c r="BO481" s="28"/>
      <c r="BP481" s="28"/>
      <c r="BQ481" s="28"/>
      <c r="BR481" s="28"/>
      <c r="BS481" s="28"/>
      <c r="BT481" s="28"/>
      <c r="BU481" s="28"/>
      <c r="BV481" s="28"/>
      <c r="BW481" s="28"/>
      <c r="BX481" s="28"/>
    </row>
    <row r="482" spans="3:76" ht="15.75" customHeight="1" x14ac:dyDescent="0.15">
      <c r="C482" s="55"/>
      <c r="D482" s="55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98"/>
      <c r="BE482" s="51"/>
      <c r="BF482" s="28"/>
      <c r="BG482" s="28"/>
      <c r="BH482" s="28"/>
      <c r="BI482" s="28"/>
      <c r="BJ482" s="28"/>
      <c r="BK482" s="28"/>
      <c r="BL482" s="28"/>
      <c r="BM482" s="28"/>
      <c r="BN482" s="28"/>
      <c r="BO482" s="28"/>
      <c r="BP482" s="28"/>
      <c r="BQ482" s="28"/>
      <c r="BR482" s="28"/>
      <c r="BS482" s="28"/>
      <c r="BT482" s="28"/>
      <c r="BU482" s="28"/>
      <c r="BV482" s="28"/>
      <c r="BW482" s="28"/>
      <c r="BX482" s="28"/>
    </row>
    <row r="483" spans="3:76" ht="15.75" customHeight="1" x14ac:dyDescent="0.15">
      <c r="C483" s="55"/>
      <c r="D483" s="55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98"/>
      <c r="BE483" s="51"/>
      <c r="BF483" s="28"/>
      <c r="BG483" s="28"/>
      <c r="BH483" s="28"/>
      <c r="BI483" s="28"/>
      <c r="BJ483" s="28"/>
      <c r="BK483" s="28"/>
      <c r="BL483" s="28"/>
      <c r="BM483" s="28"/>
      <c r="BN483" s="28"/>
      <c r="BO483" s="28"/>
      <c r="BP483" s="28"/>
      <c r="BQ483" s="28"/>
      <c r="BR483" s="28"/>
      <c r="BS483" s="28"/>
      <c r="BT483" s="28"/>
      <c r="BU483" s="28"/>
      <c r="BV483" s="28"/>
      <c r="BW483" s="28"/>
      <c r="BX483" s="28"/>
    </row>
    <row r="484" spans="3:76" ht="15.75" customHeight="1" x14ac:dyDescent="0.15">
      <c r="C484" s="55"/>
      <c r="D484" s="55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98"/>
      <c r="BE484" s="51"/>
      <c r="BF484" s="28"/>
      <c r="BG484" s="28"/>
      <c r="BH484" s="28"/>
      <c r="BI484" s="28"/>
      <c r="BJ484" s="28"/>
      <c r="BK484" s="28"/>
      <c r="BL484" s="28"/>
      <c r="BM484" s="28"/>
      <c r="BN484" s="28"/>
      <c r="BO484" s="28"/>
      <c r="BP484" s="28"/>
      <c r="BQ484" s="28"/>
      <c r="BR484" s="28"/>
      <c r="BS484" s="28"/>
      <c r="BT484" s="28"/>
      <c r="BU484" s="28"/>
      <c r="BV484" s="28"/>
      <c r="BW484" s="28"/>
      <c r="BX484" s="28"/>
    </row>
    <row r="485" spans="3:76" ht="15.75" customHeight="1" x14ac:dyDescent="0.15">
      <c r="C485" s="55"/>
      <c r="D485" s="55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98"/>
      <c r="BE485" s="51"/>
      <c r="BF485" s="28"/>
      <c r="BG485" s="28"/>
      <c r="BH485" s="28"/>
      <c r="BI485" s="28"/>
      <c r="BJ485" s="28"/>
      <c r="BK485" s="28"/>
      <c r="BL485" s="28"/>
      <c r="BM485" s="28"/>
      <c r="BN485" s="28"/>
      <c r="BO485" s="28"/>
      <c r="BP485" s="28"/>
      <c r="BQ485" s="28"/>
      <c r="BR485" s="28"/>
      <c r="BS485" s="28"/>
      <c r="BT485" s="28"/>
      <c r="BU485" s="28"/>
      <c r="BV485" s="28"/>
      <c r="BW485" s="28"/>
      <c r="BX485" s="28"/>
    </row>
    <row r="486" spans="3:76" ht="15.75" customHeight="1" x14ac:dyDescent="0.15">
      <c r="C486" s="55"/>
      <c r="D486" s="55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98"/>
      <c r="BE486" s="51"/>
      <c r="BF486" s="28"/>
      <c r="BG486" s="28"/>
      <c r="BH486" s="28"/>
      <c r="BI486" s="28"/>
      <c r="BJ486" s="28"/>
      <c r="BK486" s="28"/>
      <c r="BL486" s="28"/>
      <c r="BM486" s="28"/>
      <c r="BN486" s="28"/>
      <c r="BO486" s="28"/>
      <c r="BP486" s="28"/>
      <c r="BQ486" s="28"/>
      <c r="BR486" s="28"/>
      <c r="BS486" s="28"/>
      <c r="BT486" s="28"/>
      <c r="BU486" s="28"/>
      <c r="BV486" s="28"/>
      <c r="BW486" s="28"/>
      <c r="BX486" s="28"/>
    </row>
    <row r="487" spans="3:76" ht="15.75" customHeight="1" x14ac:dyDescent="0.15">
      <c r="C487" s="55"/>
      <c r="D487" s="55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98"/>
      <c r="BE487" s="51"/>
      <c r="BF487" s="28"/>
      <c r="BG487" s="28"/>
      <c r="BH487" s="28"/>
      <c r="BI487" s="28"/>
      <c r="BJ487" s="28"/>
      <c r="BK487" s="28"/>
      <c r="BL487" s="28"/>
      <c r="BM487" s="28"/>
      <c r="BN487" s="28"/>
      <c r="BO487" s="28"/>
      <c r="BP487" s="28"/>
      <c r="BQ487" s="28"/>
      <c r="BR487" s="28"/>
      <c r="BS487" s="28"/>
      <c r="BT487" s="28"/>
      <c r="BU487" s="28"/>
      <c r="BV487" s="28"/>
      <c r="BW487" s="28"/>
      <c r="BX487" s="28"/>
    </row>
    <row r="488" spans="3:76" ht="15.75" customHeight="1" x14ac:dyDescent="0.15">
      <c r="C488" s="55"/>
      <c r="D488" s="55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98"/>
      <c r="BE488" s="51"/>
      <c r="BF488" s="28"/>
      <c r="BG488" s="28"/>
      <c r="BH488" s="28"/>
      <c r="BI488" s="28"/>
      <c r="BJ488" s="28"/>
      <c r="BK488" s="28"/>
      <c r="BL488" s="28"/>
      <c r="BM488" s="28"/>
      <c r="BN488" s="28"/>
      <c r="BO488" s="28"/>
      <c r="BP488" s="28"/>
      <c r="BQ488" s="28"/>
      <c r="BR488" s="28"/>
      <c r="BS488" s="28"/>
      <c r="BT488" s="28"/>
      <c r="BU488" s="28"/>
      <c r="BV488" s="28"/>
      <c r="BW488" s="28"/>
      <c r="BX488" s="28"/>
    </row>
    <row r="489" spans="3:76" ht="15.75" customHeight="1" x14ac:dyDescent="0.15">
      <c r="C489" s="55"/>
      <c r="D489" s="55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98"/>
      <c r="BE489" s="51"/>
      <c r="BF489" s="28"/>
      <c r="BG489" s="28"/>
      <c r="BH489" s="28"/>
      <c r="BI489" s="28"/>
      <c r="BJ489" s="28"/>
      <c r="BK489" s="28"/>
      <c r="BL489" s="28"/>
      <c r="BM489" s="28"/>
      <c r="BN489" s="28"/>
      <c r="BO489" s="28"/>
      <c r="BP489" s="28"/>
      <c r="BQ489" s="28"/>
      <c r="BR489" s="28"/>
      <c r="BS489" s="28"/>
      <c r="BT489" s="28"/>
      <c r="BU489" s="28"/>
      <c r="BV489" s="28"/>
      <c r="BW489" s="28"/>
      <c r="BX489" s="28"/>
    </row>
    <row r="490" spans="3:76" ht="15.75" customHeight="1" x14ac:dyDescent="0.15">
      <c r="C490" s="55"/>
      <c r="D490" s="55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98"/>
      <c r="BE490" s="51"/>
      <c r="BF490" s="28"/>
      <c r="BG490" s="28"/>
      <c r="BH490" s="28"/>
      <c r="BI490" s="28"/>
      <c r="BJ490" s="28"/>
      <c r="BK490" s="28"/>
      <c r="BL490" s="28"/>
      <c r="BM490" s="28"/>
      <c r="BN490" s="28"/>
      <c r="BO490" s="28"/>
      <c r="BP490" s="28"/>
      <c r="BQ490" s="28"/>
      <c r="BR490" s="28"/>
      <c r="BS490" s="28"/>
      <c r="BT490" s="28"/>
      <c r="BU490" s="28"/>
      <c r="BV490" s="28"/>
      <c r="BW490" s="28"/>
      <c r="BX490" s="28"/>
    </row>
    <row r="491" spans="3:76" ht="15.75" customHeight="1" x14ac:dyDescent="0.15">
      <c r="C491" s="55"/>
      <c r="D491" s="55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98"/>
      <c r="BE491" s="51"/>
      <c r="BF491" s="28"/>
      <c r="BG491" s="28"/>
      <c r="BH491" s="28"/>
      <c r="BI491" s="28"/>
      <c r="BJ491" s="28"/>
      <c r="BK491" s="28"/>
      <c r="BL491" s="28"/>
      <c r="BM491" s="28"/>
      <c r="BN491" s="28"/>
      <c r="BO491" s="28"/>
      <c r="BP491" s="28"/>
      <c r="BQ491" s="28"/>
      <c r="BR491" s="28"/>
      <c r="BS491" s="28"/>
      <c r="BT491" s="28"/>
      <c r="BU491" s="28"/>
      <c r="BV491" s="28"/>
      <c r="BW491" s="28"/>
      <c r="BX491" s="28"/>
    </row>
    <row r="492" spans="3:76" ht="15.75" customHeight="1" x14ac:dyDescent="0.15">
      <c r="C492" s="55"/>
      <c r="D492" s="55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98"/>
      <c r="BE492" s="51"/>
      <c r="BF492" s="28"/>
      <c r="BG492" s="28"/>
      <c r="BH492" s="28"/>
      <c r="BI492" s="28"/>
      <c r="BJ492" s="28"/>
      <c r="BK492" s="28"/>
      <c r="BL492" s="28"/>
      <c r="BM492" s="28"/>
      <c r="BN492" s="28"/>
      <c r="BO492" s="28"/>
      <c r="BP492" s="28"/>
      <c r="BQ492" s="28"/>
      <c r="BR492" s="28"/>
      <c r="BS492" s="28"/>
      <c r="BT492" s="28"/>
      <c r="BU492" s="28"/>
      <c r="BV492" s="28"/>
      <c r="BW492" s="28"/>
      <c r="BX492" s="28"/>
    </row>
    <row r="493" spans="3:76" ht="15.75" customHeight="1" x14ac:dyDescent="0.15">
      <c r="C493" s="55"/>
      <c r="D493" s="55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98"/>
      <c r="BE493" s="51"/>
      <c r="BF493" s="28"/>
      <c r="BG493" s="28"/>
      <c r="BH493" s="28"/>
      <c r="BI493" s="28"/>
      <c r="BJ493" s="28"/>
      <c r="BK493" s="28"/>
      <c r="BL493" s="28"/>
      <c r="BM493" s="28"/>
      <c r="BN493" s="28"/>
      <c r="BO493" s="28"/>
      <c r="BP493" s="28"/>
      <c r="BQ493" s="28"/>
      <c r="BR493" s="28"/>
      <c r="BS493" s="28"/>
      <c r="BT493" s="28"/>
      <c r="BU493" s="28"/>
      <c r="BV493" s="28"/>
      <c r="BW493" s="28"/>
      <c r="BX493" s="28"/>
    </row>
    <row r="494" spans="3:76" ht="15.75" customHeight="1" x14ac:dyDescent="0.15">
      <c r="C494" s="55"/>
      <c r="D494" s="55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98"/>
      <c r="BE494" s="51"/>
      <c r="BF494" s="28"/>
      <c r="BG494" s="28"/>
      <c r="BH494" s="28"/>
      <c r="BI494" s="28"/>
      <c r="BJ494" s="28"/>
      <c r="BK494" s="28"/>
      <c r="BL494" s="28"/>
      <c r="BM494" s="28"/>
      <c r="BN494" s="28"/>
      <c r="BO494" s="28"/>
      <c r="BP494" s="28"/>
      <c r="BQ494" s="28"/>
      <c r="BR494" s="28"/>
      <c r="BS494" s="28"/>
      <c r="BT494" s="28"/>
      <c r="BU494" s="28"/>
      <c r="BV494" s="28"/>
      <c r="BW494" s="28"/>
      <c r="BX494" s="28"/>
    </row>
    <row r="495" spans="3:76" ht="15.75" customHeight="1" x14ac:dyDescent="0.15">
      <c r="C495" s="55"/>
      <c r="D495" s="55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98"/>
      <c r="BE495" s="51"/>
      <c r="BF495" s="28"/>
      <c r="BG495" s="28"/>
      <c r="BH495" s="28"/>
      <c r="BI495" s="28"/>
      <c r="BJ495" s="28"/>
      <c r="BK495" s="28"/>
      <c r="BL495" s="28"/>
      <c r="BM495" s="28"/>
      <c r="BN495" s="28"/>
      <c r="BO495" s="28"/>
      <c r="BP495" s="28"/>
      <c r="BQ495" s="28"/>
      <c r="BR495" s="28"/>
      <c r="BS495" s="28"/>
      <c r="BT495" s="28"/>
      <c r="BU495" s="28"/>
      <c r="BV495" s="28"/>
      <c r="BW495" s="28"/>
      <c r="BX495" s="28"/>
    </row>
    <row r="496" spans="3:76" ht="15.75" customHeight="1" x14ac:dyDescent="0.15">
      <c r="C496" s="55"/>
      <c r="D496" s="55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98"/>
      <c r="BE496" s="51"/>
      <c r="BF496" s="28"/>
      <c r="BG496" s="28"/>
      <c r="BH496" s="28"/>
      <c r="BI496" s="28"/>
      <c r="BJ496" s="28"/>
      <c r="BK496" s="28"/>
      <c r="BL496" s="28"/>
      <c r="BM496" s="28"/>
      <c r="BN496" s="28"/>
      <c r="BO496" s="28"/>
      <c r="BP496" s="28"/>
      <c r="BQ496" s="28"/>
      <c r="BR496" s="28"/>
      <c r="BS496" s="28"/>
      <c r="BT496" s="28"/>
      <c r="BU496" s="28"/>
      <c r="BV496" s="28"/>
      <c r="BW496" s="28"/>
      <c r="BX496" s="28"/>
    </row>
    <row r="497" spans="3:76" ht="15.75" customHeight="1" x14ac:dyDescent="0.15">
      <c r="C497" s="55"/>
      <c r="D497" s="55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98"/>
      <c r="BE497" s="51"/>
      <c r="BF497" s="28"/>
      <c r="BG497" s="28"/>
      <c r="BH497" s="28"/>
      <c r="BI497" s="28"/>
      <c r="BJ497" s="28"/>
      <c r="BK497" s="28"/>
      <c r="BL497" s="28"/>
      <c r="BM497" s="28"/>
      <c r="BN497" s="28"/>
      <c r="BO497" s="28"/>
      <c r="BP497" s="28"/>
      <c r="BQ497" s="28"/>
      <c r="BR497" s="28"/>
      <c r="BS497" s="28"/>
      <c r="BT497" s="28"/>
      <c r="BU497" s="28"/>
      <c r="BV497" s="28"/>
      <c r="BW497" s="28"/>
      <c r="BX497" s="28"/>
    </row>
    <row r="498" spans="3:76" ht="15.75" customHeight="1" x14ac:dyDescent="0.15">
      <c r="C498" s="55"/>
      <c r="D498" s="55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98"/>
      <c r="BE498" s="51"/>
      <c r="BF498" s="28"/>
      <c r="BG498" s="28"/>
      <c r="BH498" s="28"/>
      <c r="BI498" s="28"/>
      <c r="BJ498" s="28"/>
      <c r="BK498" s="28"/>
      <c r="BL498" s="28"/>
      <c r="BM498" s="28"/>
      <c r="BN498" s="28"/>
      <c r="BO498" s="28"/>
      <c r="BP498" s="28"/>
      <c r="BQ498" s="28"/>
      <c r="BR498" s="28"/>
      <c r="BS498" s="28"/>
      <c r="BT498" s="28"/>
      <c r="BU498" s="28"/>
      <c r="BV498" s="28"/>
      <c r="BW498" s="28"/>
      <c r="BX498" s="28"/>
    </row>
    <row r="499" spans="3:76" ht="15.75" customHeight="1" x14ac:dyDescent="0.15">
      <c r="C499" s="55"/>
      <c r="D499" s="55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98"/>
      <c r="BE499" s="51"/>
      <c r="BF499" s="28"/>
      <c r="BG499" s="28"/>
      <c r="BH499" s="28"/>
      <c r="BI499" s="28"/>
      <c r="BJ499" s="28"/>
      <c r="BK499" s="28"/>
      <c r="BL499" s="28"/>
      <c r="BM499" s="28"/>
      <c r="BN499" s="28"/>
      <c r="BO499" s="28"/>
      <c r="BP499" s="28"/>
      <c r="BQ499" s="28"/>
      <c r="BR499" s="28"/>
      <c r="BS499" s="28"/>
      <c r="BT499" s="28"/>
      <c r="BU499" s="28"/>
      <c r="BV499" s="28"/>
      <c r="BW499" s="28"/>
      <c r="BX499" s="28"/>
    </row>
    <row r="500" spans="3:76" ht="15.75" customHeight="1" x14ac:dyDescent="0.15">
      <c r="C500" s="55"/>
      <c r="D500" s="55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98"/>
      <c r="BE500" s="51"/>
      <c r="BF500" s="28"/>
      <c r="BG500" s="28"/>
      <c r="BH500" s="28"/>
      <c r="BI500" s="28"/>
      <c r="BJ500" s="28"/>
      <c r="BK500" s="28"/>
      <c r="BL500" s="28"/>
      <c r="BM500" s="28"/>
      <c r="BN500" s="28"/>
      <c r="BO500" s="28"/>
      <c r="BP500" s="28"/>
      <c r="BQ500" s="28"/>
      <c r="BR500" s="28"/>
      <c r="BS500" s="28"/>
      <c r="BT500" s="28"/>
      <c r="BU500" s="28"/>
      <c r="BV500" s="28"/>
      <c r="BW500" s="28"/>
      <c r="BX500" s="28"/>
    </row>
    <row r="501" spans="3:76" ht="15.75" customHeight="1" x14ac:dyDescent="0.15">
      <c r="C501" s="55"/>
      <c r="D501" s="55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98"/>
      <c r="BE501" s="51"/>
      <c r="BF501" s="28"/>
      <c r="BG501" s="28"/>
      <c r="BH501" s="28"/>
      <c r="BI501" s="28"/>
      <c r="BJ501" s="28"/>
      <c r="BK501" s="28"/>
      <c r="BL501" s="28"/>
      <c r="BM501" s="28"/>
      <c r="BN501" s="28"/>
      <c r="BO501" s="28"/>
      <c r="BP501" s="28"/>
      <c r="BQ501" s="28"/>
      <c r="BR501" s="28"/>
      <c r="BS501" s="28"/>
      <c r="BT501" s="28"/>
      <c r="BU501" s="28"/>
      <c r="BV501" s="28"/>
      <c r="BW501" s="28"/>
      <c r="BX501" s="28"/>
    </row>
    <row r="502" spans="3:76" ht="15.75" customHeight="1" x14ac:dyDescent="0.15">
      <c r="C502" s="55"/>
      <c r="D502" s="55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98"/>
      <c r="BE502" s="51"/>
      <c r="BF502" s="28"/>
      <c r="BG502" s="28"/>
      <c r="BH502" s="28"/>
      <c r="BI502" s="28"/>
      <c r="BJ502" s="28"/>
      <c r="BK502" s="28"/>
      <c r="BL502" s="28"/>
      <c r="BM502" s="28"/>
      <c r="BN502" s="28"/>
      <c r="BO502" s="28"/>
      <c r="BP502" s="28"/>
      <c r="BQ502" s="28"/>
      <c r="BR502" s="28"/>
      <c r="BS502" s="28"/>
      <c r="BT502" s="28"/>
      <c r="BU502" s="28"/>
      <c r="BV502" s="28"/>
      <c r="BW502" s="28"/>
      <c r="BX502" s="28"/>
    </row>
    <row r="503" spans="3:76" ht="15.75" customHeight="1" x14ac:dyDescent="0.15">
      <c r="C503" s="55"/>
      <c r="D503" s="55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98"/>
      <c r="BE503" s="51"/>
      <c r="BF503" s="28"/>
      <c r="BG503" s="28"/>
      <c r="BH503" s="28"/>
      <c r="BI503" s="28"/>
      <c r="BJ503" s="28"/>
      <c r="BK503" s="28"/>
      <c r="BL503" s="28"/>
      <c r="BM503" s="28"/>
      <c r="BN503" s="28"/>
      <c r="BO503" s="28"/>
      <c r="BP503" s="28"/>
      <c r="BQ503" s="28"/>
      <c r="BR503" s="28"/>
      <c r="BS503" s="28"/>
      <c r="BT503" s="28"/>
      <c r="BU503" s="28"/>
      <c r="BV503" s="28"/>
      <c r="BW503" s="28"/>
      <c r="BX503" s="28"/>
    </row>
    <row r="504" spans="3:76" ht="15.75" customHeight="1" x14ac:dyDescent="0.15">
      <c r="C504" s="55"/>
      <c r="D504" s="55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98"/>
      <c r="BE504" s="51"/>
      <c r="BF504" s="28"/>
      <c r="BG504" s="28"/>
      <c r="BH504" s="28"/>
      <c r="BI504" s="28"/>
      <c r="BJ504" s="28"/>
      <c r="BK504" s="28"/>
      <c r="BL504" s="28"/>
      <c r="BM504" s="28"/>
      <c r="BN504" s="28"/>
      <c r="BO504" s="28"/>
      <c r="BP504" s="28"/>
      <c r="BQ504" s="28"/>
      <c r="BR504" s="28"/>
      <c r="BS504" s="28"/>
      <c r="BT504" s="28"/>
      <c r="BU504" s="28"/>
      <c r="BV504" s="28"/>
      <c r="BW504" s="28"/>
      <c r="BX504" s="28"/>
    </row>
    <row r="505" spans="3:76" ht="15.75" customHeight="1" x14ac:dyDescent="0.15">
      <c r="C505" s="55"/>
      <c r="D505" s="55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98"/>
      <c r="BE505" s="51"/>
      <c r="BF505" s="28"/>
      <c r="BG505" s="28"/>
      <c r="BH505" s="28"/>
      <c r="BI505" s="28"/>
      <c r="BJ505" s="28"/>
      <c r="BK505" s="28"/>
      <c r="BL505" s="28"/>
      <c r="BM505" s="28"/>
      <c r="BN505" s="28"/>
      <c r="BO505" s="28"/>
      <c r="BP505" s="28"/>
      <c r="BQ505" s="28"/>
      <c r="BR505" s="28"/>
      <c r="BS505" s="28"/>
      <c r="BT505" s="28"/>
      <c r="BU505" s="28"/>
      <c r="BV505" s="28"/>
      <c r="BW505" s="28"/>
      <c r="BX505" s="28"/>
    </row>
    <row r="506" spans="3:76" ht="15.75" customHeight="1" x14ac:dyDescent="0.15">
      <c r="C506" s="55"/>
      <c r="D506" s="55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98"/>
      <c r="BE506" s="51"/>
      <c r="BF506" s="28"/>
      <c r="BG506" s="28"/>
      <c r="BH506" s="28"/>
      <c r="BI506" s="28"/>
      <c r="BJ506" s="28"/>
      <c r="BK506" s="28"/>
      <c r="BL506" s="28"/>
      <c r="BM506" s="28"/>
      <c r="BN506" s="28"/>
      <c r="BO506" s="28"/>
      <c r="BP506" s="28"/>
      <c r="BQ506" s="28"/>
      <c r="BR506" s="28"/>
      <c r="BS506" s="28"/>
      <c r="BT506" s="28"/>
      <c r="BU506" s="28"/>
      <c r="BV506" s="28"/>
      <c r="BW506" s="28"/>
      <c r="BX506" s="28"/>
    </row>
    <row r="507" spans="3:76" ht="15.75" customHeight="1" x14ac:dyDescent="0.15">
      <c r="C507" s="55"/>
      <c r="D507" s="55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98"/>
      <c r="BE507" s="51"/>
      <c r="BF507" s="28"/>
      <c r="BG507" s="28"/>
      <c r="BH507" s="28"/>
      <c r="BI507" s="28"/>
      <c r="BJ507" s="28"/>
      <c r="BK507" s="28"/>
      <c r="BL507" s="28"/>
      <c r="BM507" s="28"/>
      <c r="BN507" s="28"/>
      <c r="BO507" s="28"/>
      <c r="BP507" s="28"/>
      <c r="BQ507" s="28"/>
      <c r="BR507" s="28"/>
      <c r="BS507" s="28"/>
      <c r="BT507" s="28"/>
      <c r="BU507" s="28"/>
      <c r="BV507" s="28"/>
      <c r="BW507" s="28"/>
      <c r="BX507" s="28"/>
    </row>
    <row r="508" spans="3:76" ht="15.75" customHeight="1" x14ac:dyDescent="0.15">
      <c r="C508" s="55"/>
      <c r="D508" s="55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98"/>
      <c r="BE508" s="51"/>
      <c r="BF508" s="28"/>
      <c r="BG508" s="28"/>
      <c r="BH508" s="28"/>
      <c r="BI508" s="28"/>
      <c r="BJ508" s="28"/>
      <c r="BK508" s="28"/>
      <c r="BL508" s="28"/>
      <c r="BM508" s="28"/>
      <c r="BN508" s="28"/>
      <c r="BO508" s="28"/>
      <c r="BP508" s="28"/>
      <c r="BQ508" s="28"/>
      <c r="BR508" s="28"/>
      <c r="BS508" s="28"/>
      <c r="BT508" s="28"/>
      <c r="BU508" s="28"/>
      <c r="BV508" s="28"/>
      <c r="BW508" s="28"/>
      <c r="BX508" s="28"/>
    </row>
    <row r="509" spans="3:76" ht="15.75" customHeight="1" x14ac:dyDescent="0.15">
      <c r="C509" s="55"/>
      <c r="D509" s="55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98"/>
      <c r="BE509" s="51"/>
      <c r="BF509" s="28"/>
      <c r="BG509" s="28"/>
      <c r="BH509" s="28"/>
      <c r="BI509" s="28"/>
      <c r="BJ509" s="28"/>
      <c r="BK509" s="28"/>
      <c r="BL509" s="28"/>
      <c r="BM509" s="28"/>
      <c r="BN509" s="28"/>
      <c r="BO509" s="28"/>
      <c r="BP509" s="28"/>
      <c r="BQ509" s="28"/>
      <c r="BR509" s="28"/>
      <c r="BS509" s="28"/>
      <c r="BT509" s="28"/>
      <c r="BU509" s="28"/>
      <c r="BV509" s="28"/>
      <c r="BW509" s="28"/>
      <c r="BX509" s="28"/>
    </row>
    <row r="510" spans="3:76" ht="15.75" customHeight="1" x14ac:dyDescent="0.15">
      <c r="C510" s="55"/>
      <c r="D510" s="55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98"/>
      <c r="BE510" s="51"/>
      <c r="BF510" s="28"/>
      <c r="BG510" s="28"/>
      <c r="BH510" s="28"/>
      <c r="BI510" s="28"/>
      <c r="BJ510" s="28"/>
      <c r="BK510" s="28"/>
      <c r="BL510" s="28"/>
      <c r="BM510" s="28"/>
      <c r="BN510" s="28"/>
      <c r="BO510" s="28"/>
      <c r="BP510" s="28"/>
      <c r="BQ510" s="28"/>
      <c r="BR510" s="28"/>
      <c r="BS510" s="28"/>
      <c r="BT510" s="28"/>
      <c r="BU510" s="28"/>
      <c r="BV510" s="28"/>
      <c r="BW510" s="28"/>
      <c r="BX510" s="28"/>
    </row>
    <row r="511" spans="3:76" ht="15.75" customHeight="1" x14ac:dyDescent="0.15">
      <c r="C511" s="55"/>
      <c r="D511" s="55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98"/>
      <c r="BE511" s="51"/>
      <c r="BF511" s="28"/>
      <c r="BG511" s="28"/>
      <c r="BH511" s="28"/>
      <c r="BI511" s="28"/>
      <c r="BJ511" s="28"/>
      <c r="BK511" s="28"/>
      <c r="BL511" s="28"/>
      <c r="BM511" s="28"/>
      <c r="BN511" s="28"/>
      <c r="BO511" s="28"/>
      <c r="BP511" s="28"/>
      <c r="BQ511" s="28"/>
      <c r="BR511" s="28"/>
      <c r="BS511" s="28"/>
      <c r="BT511" s="28"/>
      <c r="BU511" s="28"/>
      <c r="BV511" s="28"/>
      <c r="BW511" s="28"/>
      <c r="BX511" s="28"/>
    </row>
    <row r="512" spans="3:76" ht="15.75" customHeight="1" x14ac:dyDescent="0.15">
      <c r="C512" s="55"/>
      <c r="D512" s="55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98"/>
      <c r="BE512" s="51"/>
      <c r="BF512" s="28"/>
      <c r="BG512" s="28"/>
      <c r="BH512" s="28"/>
      <c r="BI512" s="28"/>
      <c r="BJ512" s="28"/>
      <c r="BK512" s="28"/>
      <c r="BL512" s="28"/>
      <c r="BM512" s="28"/>
      <c r="BN512" s="28"/>
      <c r="BO512" s="28"/>
      <c r="BP512" s="28"/>
      <c r="BQ512" s="28"/>
      <c r="BR512" s="28"/>
      <c r="BS512" s="28"/>
      <c r="BT512" s="28"/>
      <c r="BU512" s="28"/>
      <c r="BV512" s="28"/>
      <c r="BW512" s="28"/>
      <c r="BX512" s="28"/>
    </row>
    <row r="513" spans="3:76" ht="15.75" customHeight="1" x14ac:dyDescent="0.15">
      <c r="C513" s="55"/>
      <c r="D513" s="55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98"/>
      <c r="BE513" s="51"/>
      <c r="BF513" s="28"/>
      <c r="BG513" s="28"/>
      <c r="BH513" s="28"/>
      <c r="BI513" s="28"/>
      <c r="BJ513" s="28"/>
      <c r="BK513" s="28"/>
      <c r="BL513" s="28"/>
      <c r="BM513" s="28"/>
      <c r="BN513" s="28"/>
      <c r="BO513" s="28"/>
      <c r="BP513" s="28"/>
      <c r="BQ513" s="28"/>
      <c r="BR513" s="28"/>
      <c r="BS513" s="28"/>
      <c r="BT513" s="28"/>
      <c r="BU513" s="28"/>
      <c r="BV513" s="28"/>
      <c r="BW513" s="28"/>
      <c r="BX513" s="28"/>
    </row>
    <row r="514" spans="3:76" ht="15.75" customHeight="1" x14ac:dyDescent="0.15">
      <c r="C514" s="55"/>
      <c r="D514" s="55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98"/>
      <c r="BE514" s="51"/>
      <c r="BF514" s="28"/>
      <c r="BG514" s="28"/>
      <c r="BH514" s="28"/>
      <c r="BI514" s="28"/>
      <c r="BJ514" s="28"/>
      <c r="BK514" s="28"/>
      <c r="BL514" s="28"/>
      <c r="BM514" s="28"/>
      <c r="BN514" s="28"/>
      <c r="BO514" s="28"/>
      <c r="BP514" s="28"/>
      <c r="BQ514" s="28"/>
      <c r="BR514" s="28"/>
      <c r="BS514" s="28"/>
      <c r="BT514" s="28"/>
      <c r="BU514" s="28"/>
      <c r="BV514" s="28"/>
      <c r="BW514" s="28"/>
      <c r="BX514" s="28"/>
    </row>
    <row r="515" spans="3:76" ht="15.75" customHeight="1" x14ac:dyDescent="0.15">
      <c r="C515" s="55"/>
      <c r="D515" s="55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98"/>
      <c r="BE515" s="51"/>
      <c r="BF515" s="28"/>
      <c r="BG515" s="28"/>
      <c r="BH515" s="28"/>
      <c r="BI515" s="28"/>
      <c r="BJ515" s="28"/>
      <c r="BK515" s="28"/>
      <c r="BL515" s="28"/>
      <c r="BM515" s="28"/>
      <c r="BN515" s="28"/>
      <c r="BO515" s="28"/>
      <c r="BP515" s="28"/>
      <c r="BQ515" s="28"/>
      <c r="BR515" s="28"/>
      <c r="BS515" s="28"/>
      <c r="BT515" s="28"/>
      <c r="BU515" s="28"/>
      <c r="BV515" s="28"/>
      <c r="BW515" s="28"/>
      <c r="BX515" s="28"/>
    </row>
    <row r="516" spans="3:76" ht="15.75" customHeight="1" x14ac:dyDescent="0.15">
      <c r="C516" s="55"/>
      <c r="D516" s="55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98"/>
      <c r="BE516" s="51"/>
      <c r="BF516" s="28"/>
      <c r="BG516" s="28"/>
      <c r="BH516" s="28"/>
      <c r="BI516" s="28"/>
      <c r="BJ516" s="28"/>
      <c r="BK516" s="28"/>
      <c r="BL516" s="28"/>
      <c r="BM516" s="28"/>
      <c r="BN516" s="28"/>
      <c r="BO516" s="28"/>
      <c r="BP516" s="28"/>
      <c r="BQ516" s="28"/>
      <c r="BR516" s="28"/>
      <c r="BS516" s="28"/>
      <c r="BT516" s="28"/>
      <c r="BU516" s="28"/>
      <c r="BV516" s="28"/>
      <c r="BW516" s="28"/>
      <c r="BX516" s="28"/>
    </row>
    <row r="517" spans="3:76" ht="15.75" customHeight="1" x14ac:dyDescent="0.15">
      <c r="C517" s="55"/>
      <c r="D517" s="55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98"/>
      <c r="BE517" s="51"/>
      <c r="BF517" s="28"/>
      <c r="BG517" s="28"/>
      <c r="BH517" s="28"/>
      <c r="BI517" s="28"/>
      <c r="BJ517" s="28"/>
      <c r="BK517" s="28"/>
      <c r="BL517" s="28"/>
      <c r="BM517" s="28"/>
      <c r="BN517" s="28"/>
      <c r="BO517" s="28"/>
      <c r="BP517" s="28"/>
      <c r="BQ517" s="28"/>
      <c r="BR517" s="28"/>
      <c r="BS517" s="28"/>
      <c r="BT517" s="28"/>
      <c r="BU517" s="28"/>
      <c r="BV517" s="28"/>
      <c r="BW517" s="28"/>
      <c r="BX517" s="28"/>
    </row>
    <row r="518" spans="3:76" ht="15.75" customHeight="1" x14ac:dyDescent="0.15">
      <c r="C518" s="55"/>
      <c r="D518" s="55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98"/>
      <c r="BE518" s="51"/>
      <c r="BF518" s="28"/>
      <c r="BG518" s="28"/>
      <c r="BH518" s="28"/>
      <c r="BI518" s="28"/>
      <c r="BJ518" s="28"/>
      <c r="BK518" s="28"/>
      <c r="BL518" s="28"/>
      <c r="BM518" s="28"/>
      <c r="BN518" s="28"/>
      <c r="BO518" s="28"/>
      <c r="BP518" s="28"/>
      <c r="BQ518" s="28"/>
      <c r="BR518" s="28"/>
      <c r="BS518" s="28"/>
      <c r="BT518" s="28"/>
      <c r="BU518" s="28"/>
      <c r="BV518" s="28"/>
      <c r="BW518" s="28"/>
      <c r="BX518" s="28"/>
    </row>
    <row r="519" spans="3:76" ht="15.75" customHeight="1" x14ac:dyDescent="0.15">
      <c r="C519" s="55"/>
      <c r="D519" s="55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98"/>
      <c r="BE519" s="51"/>
      <c r="BF519" s="28"/>
      <c r="BG519" s="28"/>
      <c r="BH519" s="28"/>
      <c r="BI519" s="28"/>
      <c r="BJ519" s="28"/>
      <c r="BK519" s="28"/>
      <c r="BL519" s="28"/>
      <c r="BM519" s="28"/>
      <c r="BN519" s="28"/>
      <c r="BO519" s="28"/>
      <c r="BP519" s="28"/>
      <c r="BQ519" s="28"/>
      <c r="BR519" s="28"/>
      <c r="BS519" s="28"/>
      <c r="BT519" s="28"/>
      <c r="BU519" s="28"/>
      <c r="BV519" s="28"/>
      <c r="BW519" s="28"/>
      <c r="BX519" s="28"/>
    </row>
    <row r="520" spans="3:76" ht="15.75" customHeight="1" x14ac:dyDescent="0.15">
      <c r="C520" s="55"/>
      <c r="D520" s="55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98"/>
      <c r="BE520" s="51"/>
      <c r="BF520" s="28"/>
      <c r="BG520" s="28"/>
      <c r="BH520" s="28"/>
      <c r="BI520" s="28"/>
      <c r="BJ520" s="28"/>
      <c r="BK520" s="28"/>
      <c r="BL520" s="28"/>
      <c r="BM520" s="28"/>
      <c r="BN520" s="28"/>
      <c r="BO520" s="28"/>
      <c r="BP520" s="28"/>
      <c r="BQ520" s="28"/>
      <c r="BR520" s="28"/>
      <c r="BS520" s="28"/>
      <c r="BT520" s="28"/>
      <c r="BU520" s="28"/>
      <c r="BV520" s="28"/>
      <c r="BW520" s="28"/>
      <c r="BX520" s="28"/>
    </row>
    <row r="521" spans="3:76" ht="15.75" customHeight="1" x14ac:dyDescent="0.15">
      <c r="C521" s="55"/>
      <c r="D521" s="55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98"/>
      <c r="BE521" s="51"/>
      <c r="BF521" s="28"/>
      <c r="BG521" s="28"/>
      <c r="BH521" s="28"/>
      <c r="BI521" s="28"/>
      <c r="BJ521" s="28"/>
      <c r="BK521" s="28"/>
      <c r="BL521" s="28"/>
      <c r="BM521" s="28"/>
      <c r="BN521" s="28"/>
      <c r="BO521" s="28"/>
      <c r="BP521" s="28"/>
      <c r="BQ521" s="28"/>
      <c r="BR521" s="28"/>
      <c r="BS521" s="28"/>
      <c r="BT521" s="28"/>
      <c r="BU521" s="28"/>
      <c r="BV521" s="28"/>
      <c r="BW521" s="28"/>
      <c r="BX521" s="28"/>
    </row>
    <row r="522" spans="3:76" ht="15.75" customHeight="1" x14ac:dyDescent="0.15">
      <c r="C522" s="55"/>
      <c r="D522" s="55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98"/>
      <c r="BE522" s="51"/>
      <c r="BF522" s="28"/>
      <c r="BG522" s="28"/>
      <c r="BH522" s="28"/>
      <c r="BI522" s="28"/>
      <c r="BJ522" s="28"/>
      <c r="BK522" s="28"/>
      <c r="BL522" s="28"/>
      <c r="BM522" s="28"/>
      <c r="BN522" s="28"/>
      <c r="BO522" s="28"/>
      <c r="BP522" s="28"/>
      <c r="BQ522" s="28"/>
      <c r="BR522" s="28"/>
      <c r="BS522" s="28"/>
      <c r="BT522" s="28"/>
      <c r="BU522" s="28"/>
      <c r="BV522" s="28"/>
      <c r="BW522" s="28"/>
      <c r="BX522" s="28"/>
    </row>
    <row r="523" spans="3:76" ht="15.75" customHeight="1" x14ac:dyDescent="0.15">
      <c r="C523" s="55"/>
      <c r="D523" s="55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98"/>
      <c r="BE523" s="51"/>
      <c r="BF523" s="28"/>
      <c r="BG523" s="28"/>
      <c r="BH523" s="28"/>
      <c r="BI523" s="28"/>
      <c r="BJ523" s="28"/>
      <c r="BK523" s="28"/>
      <c r="BL523" s="28"/>
      <c r="BM523" s="28"/>
      <c r="BN523" s="28"/>
      <c r="BO523" s="28"/>
      <c r="BP523" s="28"/>
      <c r="BQ523" s="28"/>
      <c r="BR523" s="28"/>
      <c r="BS523" s="28"/>
      <c r="BT523" s="28"/>
      <c r="BU523" s="28"/>
      <c r="BV523" s="28"/>
      <c r="BW523" s="28"/>
      <c r="BX523" s="28"/>
    </row>
    <row r="524" spans="3:76" ht="15.75" customHeight="1" x14ac:dyDescent="0.15">
      <c r="C524" s="55"/>
      <c r="D524" s="55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98"/>
      <c r="BE524" s="51"/>
      <c r="BF524" s="28"/>
      <c r="BG524" s="28"/>
      <c r="BH524" s="28"/>
      <c r="BI524" s="28"/>
      <c r="BJ524" s="28"/>
      <c r="BK524" s="28"/>
      <c r="BL524" s="28"/>
      <c r="BM524" s="28"/>
      <c r="BN524" s="28"/>
      <c r="BO524" s="28"/>
      <c r="BP524" s="28"/>
      <c r="BQ524" s="28"/>
      <c r="BR524" s="28"/>
      <c r="BS524" s="28"/>
      <c r="BT524" s="28"/>
      <c r="BU524" s="28"/>
      <c r="BV524" s="28"/>
      <c r="BW524" s="28"/>
      <c r="BX524" s="28"/>
    </row>
    <row r="525" spans="3:76" ht="15.75" customHeight="1" x14ac:dyDescent="0.15">
      <c r="C525" s="55"/>
      <c r="D525" s="55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98"/>
      <c r="BE525" s="51"/>
      <c r="BF525" s="28"/>
      <c r="BG525" s="28"/>
      <c r="BH525" s="28"/>
      <c r="BI525" s="28"/>
      <c r="BJ525" s="28"/>
      <c r="BK525" s="28"/>
      <c r="BL525" s="28"/>
      <c r="BM525" s="28"/>
      <c r="BN525" s="28"/>
      <c r="BO525" s="28"/>
      <c r="BP525" s="28"/>
      <c r="BQ525" s="28"/>
      <c r="BR525" s="28"/>
      <c r="BS525" s="28"/>
      <c r="BT525" s="28"/>
      <c r="BU525" s="28"/>
      <c r="BV525" s="28"/>
      <c r="BW525" s="28"/>
      <c r="BX525" s="28"/>
    </row>
    <row r="526" spans="3:76" ht="15.75" customHeight="1" x14ac:dyDescent="0.15">
      <c r="C526" s="55"/>
      <c r="D526" s="55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98"/>
      <c r="BE526" s="51"/>
      <c r="BF526" s="28"/>
      <c r="BG526" s="28"/>
      <c r="BH526" s="28"/>
      <c r="BI526" s="28"/>
      <c r="BJ526" s="28"/>
      <c r="BK526" s="28"/>
      <c r="BL526" s="28"/>
      <c r="BM526" s="28"/>
      <c r="BN526" s="28"/>
      <c r="BO526" s="28"/>
      <c r="BP526" s="28"/>
      <c r="BQ526" s="28"/>
      <c r="BR526" s="28"/>
      <c r="BS526" s="28"/>
      <c r="BT526" s="28"/>
      <c r="BU526" s="28"/>
      <c r="BV526" s="28"/>
      <c r="BW526" s="28"/>
      <c r="BX526" s="28"/>
    </row>
    <row r="527" spans="3:76" ht="15.75" customHeight="1" x14ac:dyDescent="0.15">
      <c r="C527" s="55"/>
      <c r="D527" s="55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98"/>
      <c r="BE527" s="51"/>
      <c r="BF527" s="28"/>
      <c r="BG527" s="28"/>
      <c r="BH527" s="28"/>
      <c r="BI527" s="28"/>
      <c r="BJ527" s="28"/>
      <c r="BK527" s="28"/>
      <c r="BL527" s="28"/>
      <c r="BM527" s="28"/>
      <c r="BN527" s="28"/>
      <c r="BO527" s="28"/>
      <c r="BP527" s="28"/>
      <c r="BQ527" s="28"/>
      <c r="BR527" s="28"/>
      <c r="BS527" s="28"/>
      <c r="BT527" s="28"/>
      <c r="BU527" s="28"/>
      <c r="BV527" s="28"/>
      <c r="BW527" s="28"/>
      <c r="BX527" s="28"/>
    </row>
    <row r="528" spans="3:76" ht="15.75" customHeight="1" x14ac:dyDescent="0.15">
      <c r="C528" s="55"/>
      <c r="D528" s="55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98"/>
      <c r="BE528" s="51"/>
      <c r="BF528" s="28"/>
      <c r="BG528" s="28"/>
      <c r="BH528" s="28"/>
      <c r="BI528" s="28"/>
      <c r="BJ528" s="28"/>
      <c r="BK528" s="28"/>
      <c r="BL528" s="28"/>
      <c r="BM528" s="28"/>
      <c r="BN528" s="28"/>
      <c r="BO528" s="28"/>
      <c r="BP528" s="28"/>
      <c r="BQ528" s="28"/>
      <c r="BR528" s="28"/>
      <c r="BS528" s="28"/>
      <c r="BT528" s="28"/>
      <c r="BU528" s="28"/>
      <c r="BV528" s="28"/>
      <c r="BW528" s="28"/>
      <c r="BX528" s="28"/>
    </row>
    <row r="529" spans="3:76" ht="15.75" customHeight="1" x14ac:dyDescent="0.15">
      <c r="C529" s="55"/>
      <c r="D529" s="55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98"/>
      <c r="BE529" s="51"/>
      <c r="BF529" s="28"/>
      <c r="BG529" s="28"/>
      <c r="BH529" s="28"/>
      <c r="BI529" s="28"/>
      <c r="BJ529" s="28"/>
      <c r="BK529" s="28"/>
      <c r="BL529" s="28"/>
      <c r="BM529" s="28"/>
      <c r="BN529" s="28"/>
      <c r="BO529" s="28"/>
      <c r="BP529" s="28"/>
      <c r="BQ529" s="28"/>
      <c r="BR529" s="28"/>
      <c r="BS529" s="28"/>
      <c r="BT529" s="28"/>
      <c r="BU529" s="28"/>
      <c r="BV529" s="28"/>
      <c r="BW529" s="28"/>
      <c r="BX529" s="28"/>
    </row>
    <row r="530" spans="3:76" ht="15.75" customHeight="1" x14ac:dyDescent="0.15">
      <c r="C530" s="55"/>
      <c r="D530" s="55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98"/>
      <c r="BE530" s="51"/>
      <c r="BF530" s="28"/>
      <c r="BG530" s="28"/>
      <c r="BH530" s="28"/>
      <c r="BI530" s="28"/>
      <c r="BJ530" s="28"/>
      <c r="BK530" s="28"/>
      <c r="BL530" s="28"/>
      <c r="BM530" s="28"/>
      <c r="BN530" s="28"/>
      <c r="BO530" s="28"/>
      <c r="BP530" s="28"/>
      <c r="BQ530" s="28"/>
      <c r="BR530" s="28"/>
      <c r="BS530" s="28"/>
      <c r="BT530" s="28"/>
      <c r="BU530" s="28"/>
      <c r="BV530" s="28"/>
      <c r="BW530" s="28"/>
      <c r="BX530" s="28"/>
    </row>
    <row r="531" spans="3:76" ht="15.75" customHeight="1" x14ac:dyDescent="0.15">
      <c r="C531" s="55"/>
      <c r="D531" s="55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98"/>
      <c r="BE531" s="51"/>
      <c r="BF531" s="28"/>
      <c r="BG531" s="28"/>
      <c r="BH531" s="28"/>
      <c r="BI531" s="28"/>
      <c r="BJ531" s="28"/>
      <c r="BK531" s="28"/>
      <c r="BL531" s="28"/>
      <c r="BM531" s="28"/>
      <c r="BN531" s="28"/>
      <c r="BO531" s="28"/>
      <c r="BP531" s="28"/>
      <c r="BQ531" s="28"/>
      <c r="BR531" s="28"/>
      <c r="BS531" s="28"/>
      <c r="BT531" s="28"/>
      <c r="BU531" s="28"/>
      <c r="BV531" s="28"/>
      <c r="BW531" s="28"/>
      <c r="BX531" s="28"/>
    </row>
    <row r="532" spans="3:76" ht="15.75" customHeight="1" x14ac:dyDescent="0.15">
      <c r="C532" s="55"/>
      <c r="D532" s="55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98"/>
      <c r="BE532" s="51"/>
      <c r="BF532" s="28"/>
      <c r="BG532" s="28"/>
      <c r="BH532" s="28"/>
      <c r="BI532" s="28"/>
      <c r="BJ532" s="28"/>
      <c r="BK532" s="28"/>
      <c r="BL532" s="28"/>
      <c r="BM532" s="28"/>
      <c r="BN532" s="28"/>
      <c r="BO532" s="28"/>
      <c r="BP532" s="28"/>
      <c r="BQ532" s="28"/>
      <c r="BR532" s="28"/>
      <c r="BS532" s="28"/>
      <c r="BT532" s="28"/>
      <c r="BU532" s="28"/>
      <c r="BV532" s="28"/>
      <c r="BW532" s="28"/>
      <c r="BX532" s="28"/>
    </row>
    <row r="533" spans="3:76" ht="15.75" customHeight="1" x14ac:dyDescent="0.15">
      <c r="C533" s="55"/>
      <c r="D533" s="55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98"/>
      <c r="BE533" s="51"/>
      <c r="BF533" s="28"/>
      <c r="BG533" s="28"/>
      <c r="BH533" s="28"/>
      <c r="BI533" s="28"/>
      <c r="BJ533" s="28"/>
      <c r="BK533" s="28"/>
      <c r="BL533" s="28"/>
      <c r="BM533" s="28"/>
      <c r="BN533" s="28"/>
      <c r="BO533" s="28"/>
      <c r="BP533" s="28"/>
      <c r="BQ533" s="28"/>
      <c r="BR533" s="28"/>
      <c r="BS533" s="28"/>
      <c r="BT533" s="28"/>
      <c r="BU533" s="28"/>
      <c r="BV533" s="28"/>
      <c r="BW533" s="28"/>
      <c r="BX533" s="28"/>
    </row>
    <row r="534" spans="3:76" ht="15.75" customHeight="1" x14ac:dyDescent="0.15">
      <c r="C534" s="55"/>
      <c r="D534" s="55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98"/>
      <c r="BE534" s="51"/>
      <c r="BF534" s="28"/>
      <c r="BG534" s="28"/>
      <c r="BH534" s="28"/>
      <c r="BI534" s="28"/>
      <c r="BJ534" s="28"/>
      <c r="BK534" s="28"/>
      <c r="BL534" s="28"/>
      <c r="BM534" s="28"/>
      <c r="BN534" s="28"/>
      <c r="BO534" s="28"/>
      <c r="BP534" s="28"/>
      <c r="BQ534" s="28"/>
      <c r="BR534" s="28"/>
      <c r="BS534" s="28"/>
      <c r="BT534" s="28"/>
      <c r="BU534" s="28"/>
      <c r="BV534" s="28"/>
      <c r="BW534" s="28"/>
      <c r="BX534" s="28"/>
    </row>
    <row r="535" spans="3:76" ht="15.75" customHeight="1" x14ac:dyDescent="0.15">
      <c r="C535" s="55"/>
      <c r="D535" s="55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98"/>
      <c r="BE535" s="51"/>
      <c r="BF535" s="28"/>
      <c r="BG535" s="28"/>
      <c r="BH535" s="28"/>
      <c r="BI535" s="28"/>
      <c r="BJ535" s="28"/>
      <c r="BK535" s="28"/>
      <c r="BL535" s="28"/>
      <c r="BM535" s="28"/>
      <c r="BN535" s="28"/>
      <c r="BO535" s="28"/>
      <c r="BP535" s="28"/>
      <c r="BQ535" s="28"/>
      <c r="BR535" s="28"/>
      <c r="BS535" s="28"/>
      <c r="BT535" s="28"/>
      <c r="BU535" s="28"/>
      <c r="BV535" s="28"/>
      <c r="BW535" s="28"/>
      <c r="BX535" s="28"/>
    </row>
    <row r="536" spans="3:76" ht="15.75" customHeight="1" x14ac:dyDescent="0.15">
      <c r="C536" s="55"/>
      <c r="D536" s="55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98"/>
      <c r="BE536" s="51"/>
      <c r="BF536" s="28"/>
      <c r="BG536" s="28"/>
      <c r="BH536" s="28"/>
      <c r="BI536" s="28"/>
      <c r="BJ536" s="28"/>
      <c r="BK536" s="28"/>
      <c r="BL536" s="28"/>
      <c r="BM536" s="28"/>
      <c r="BN536" s="28"/>
      <c r="BO536" s="28"/>
      <c r="BP536" s="28"/>
      <c r="BQ536" s="28"/>
      <c r="BR536" s="28"/>
      <c r="BS536" s="28"/>
      <c r="BT536" s="28"/>
      <c r="BU536" s="28"/>
      <c r="BV536" s="28"/>
      <c r="BW536" s="28"/>
      <c r="BX536" s="28"/>
    </row>
    <row r="537" spans="3:76" ht="15.75" customHeight="1" x14ac:dyDescent="0.15">
      <c r="C537" s="55"/>
      <c r="D537" s="55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98"/>
      <c r="BE537" s="51"/>
      <c r="BF537" s="28"/>
      <c r="BG537" s="28"/>
      <c r="BH537" s="28"/>
      <c r="BI537" s="28"/>
      <c r="BJ537" s="28"/>
      <c r="BK537" s="28"/>
      <c r="BL537" s="28"/>
      <c r="BM537" s="28"/>
      <c r="BN537" s="28"/>
      <c r="BO537" s="28"/>
      <c r="BP537" s="28"/>
      <c r="BQ537" s="28"/>
      <c r="BR537" s="28"/>
      <c r="BS537" s="28"/>
      <c r="BT537" s="28"/>
      <c r="BU537" s="28"/>
      <c r="BV537" s="28"/>
      <c r="BW537" s="28"/>
      <c r="BX537" s="28"/>
    </row>
    <row r="538" spans="3:76" ht="15.75" customHeight="1" x14ac:dyDescent="0.15">
      <c r="C538" s="55"/>
      <c r="D538" s="55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98"/>
      <c r="BE538" s="51"/>
      <c r="BF538" s="28"/>
      <c r="BG538" s="28"/>
      <c r="BH538" s="28"/>
      <c r="BI538" s="28"/>
      <c r="BJ538" s="28"/>
      <c r="BK538" s="28"/>
      <c r="BL538" s="28"/>
      <c r="BM538" s="28"/>
      <c r="BN538" s="28"/>
      <c r="BO538" s="28"/>
      <c r="BP538" s="28"/>
      <c r="BQ538" s="28"/>
      <c r="BR538" s="28"/>
      <c r="BS538" s="28"/>
      <c r="BT538" s="28"/>
      <c r="BU538" s="28"/>
      <c r="BV538" s="28"/>
      <c r="BW538" s="28"/>
      <c r="BX538" s="28"/>
    </row>
    <row r="539" spans="3:76" ht="15.75" customHeight="1" x14ac:dyDescent="0.15">
      <c r="C539" s="55"/>
      <c r="D539" s="55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98"/>
      <c r="BE539" s="51"/>
      <c r="BF539" s="28"/>
      <c r="BG539" s="28"/>
      <c r="BH539" s="28"/>
      <c r="BI539" s="28"/>
      <c r="BJ539" s="28"/>
      <c r="BK539" s="28"/>
      <c r="BL539" s="28"/>
      <c r="BM539" s="28"/>
      <c r="BN539" s="28"/>
      <c r="BO539" s="28"/>
      <c r="BP539" s="28"/>
      <c r="BQ539" s="28"/>
      <c r="BR539" s="28"/>
      <c r="BS539" s="28"/>
      <c r="BT539" s="28"/>
      <c r="BU539" s="28"/>
      <c r="BV539" s="28"/>
      <c r="BW539" s="28"/>
      <c r="BX539" s="28"/>
    </row>
    <row r="540" spans="3:76" ht="15.75" customHeight="1" x14ac:dyDescent="0.15">
      <c r="C540" s="55"/>
      <c r="D540" s="55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98"/>
      <c r="BE540" s="51"/>
      <c r="BF540" s="28"/>
      <c r="BG540" s="28"/>
      <c r="BH540" s="28"/>
      <c r="BI540" s="28"/>
      <c r="BJ540" s="28"/>
      <c r="BK540" s="28"/>
      <c r="BL540" s="28"/>
      <c r="BM540" s="28"/>
      <c r="BN540" s="28"/>
      <c r="BO540" s="28"/>
      <c r="BP540" s="28"/>
      <c r="BQ540" s="28"/>
      <c r="BR540" s="28"/>
      <c r="BS540" s="28"/>
      <c r="BT540" s="28"/>
      <c r="BU540" s="28"/>
      <c r="BV540" s="28"/>
      <c r="BW540" s="28"/>
      <c r="BX540" s="28"/>
    </row>
    <row r="541" spans="3:76" ht="15.75" customHeight="1" x14ac:dyDescent="0.15">
      <c r="C541" s="55"/>
      <c r="D541" s="55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98"/>
      <c r="BE541" s="51"/>
      <c r="BF541" s="28"/>
      <c r="BG541" s="28"/>
      <c r="BH541" s="28"/>
      <c r="BI541" s="28"/>
      <c r="BJ541" s="28"/>
      <c r="BK541" s="28"/>
      <c r="BL541" s="28"/>
      <c r="BM541" s="28"/>
      <c r="BN541" s="28"/>
      <c r="BO541" s="28"/>
      <c r="BP541" s="28"/>
      <c r="BQ541" s="28"/>
      <c r="BR541" s="28"/>
      <c r="BS541" s="28"/>
      <c r="BT541" s="28"/>
      <c r="BU541" s="28"/>
      <c r="BV541" s="28"/>
      <c r="BW541" s="28"/>
      <c r="BX541" s="28"/>
    </row>
    <row r="542" spans="3:76" ht="15.75" customHeight="1" x14ac:dyDescent="0.15">
      <c r="C542" s="55"/>
      <c r="D542" s="55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98"/>
      <c r="BE542" s="51"/>
      <c r="BF542" s="28"/>
      <c r="BG542" s="28"/>
      <c r="BH542" s="28"/>
      <c r="BI542" s="28"/>
      <c r="BJ542" s="28"/>
      <c r="BK542" s="28"/>
      <c r="BL542" s="28"/>
      <c r="BM542" s="28"/>
      <c r="BN542" s="28"/>
      <c r="BO542" s="28"/>
      <c r="BP542" s="28"/>
      <c r="BQ542" s="28"/>
      <c r="BR542" s="28"/>
      <c r="BS542" s="28"/>
      <c r="BT542" s="28"/>
      <c r="BU542" s="28"/>
      <c r="BV542" s="28"/>
      <c r="BW542" s="28"/>
      <c r="BX542" s="28"/>
    </row>
    <row r="543" spans="3:76" ht="15.75" customHeight="1" x14ac:dyDescent="0.15">
      <c r="C543" s="55"/>
      <c r="D543" s="55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98"/>
      <c r="BE543" s="51"/>
      <c r="BF543" s="28"/>
      <c r="BG543" s="28"/>
      <c r="BH543" s="28"/>
      <c r="BI543" s="28"/>
      <c r="BJ543" s="28"/>
      <c r="BK543" s="28"/>
      <c r="BL543" s="28"/>
      <c r="BM543" s="28"/>
      <c r="BN543" s="28"/>
      <c r="BO543" s="28"/>
      <c r="BP543" s="28"/>
      <c r="BQ543" s="28"/>
      <c r="BR543" s="28"/>
      <c r="BS543" s="28"/>
      <c r="BT543" s="28"/>
      <c r="BU543" s="28"/>
      <c r="BV543" s="28"/>
      <c r="BW543" s="28"/>
      <c r="BX543" s="28"/>
    </row>
    <row r="544" spans="3:76" ht="15.75" customHeight="1" x14ac:dyDescent="0.15">
      <c r="C544" s="55"/>
      <c r="D544" s="55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98"/>
      <c r="BE544" s="51"/>
      <c r="BF544" s="28"/>
      <c r="BG544" s="28"/>
      <c r="BH544" s="28"/>
      <c r="BI544" s="28"/>
      <c r="BJ544" s="28"/>
      <c r="BK544" s="28"/>
      <c r="BL544" s="28"/>
      <c r="BM544" s="28"/>
      <c r="BN544" s="28"/>
      <c r="BO544" s="28"/>
      <c r="BP544" s="28"/>
      <c r="BQ544" s="28"/>
      <c r="BR544" s="28"/>
      <c r="BS544" s="28"/>
      <c r="BT544" s="28"/>
      <c r="BU544" s="28"/>
      <c r="BV544" s="28"/>
      <c r="BW544" s="28"/>
      <c r="BX544" s="28"/>
    </row>
    <row r="545" spans="3:76" ht="15.75" customHeight="1" x14ac:dyDescent="0.15">
      <c r="C545" s="55"/>
      <c r="D545" s="55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98"/>
      <c r="BE545" s="51"/>
      <c r="BF545" s="28"/>
      <c r="BG545" s="28"/>
      <c r="BH545" s="28"/>
      <c r="BI545" s="28"/>
      <c r="BJ545" s="28"/>
      <c r="BK545" s="28"/>
      <c r="BL545" s="28"/>
      <c r="BM545" s="28"/>
      <c r="BN545" s="28"/>
      <c r="BO545" s="28"/>
      <c r="BP545" s="28"/>
      <c r="BQ545" s="28"/>
      <c r="BR545" s="28"/>
      <c r="BS545" s="28"/>
      <c r="BT545" s="28"/>
      <c r="BU545" s="28"/>
      <c r="BV545" s="28"/>
      <c r="BW545" s="28"/>
      <c r="BX545" s="28"/>
    </row>
    <row r="546" spans="3:76" ht="15.75" customHeight="1" x14ac:dyDescent="0.15">
      <c r="C546" s="55"/>
      <c r="D546" s="55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98"/>
      <c r="BE546" s="51"/>
      <c r="BF546" s="28"/>
      <c r="BG546" s="28"/>
      <c r="BH546" s="28"/>
      <c r="BI546" s="28"/>
      <c r="BJ546" s="28"/>
      <c r="BK546" s="28"/>
      <c r="BL546" s="28"/>
      <c r="BM546" s="28"/>
      <c r="BN546" s="28"/>
      <c r="BO546" s="28"/>
      <c r="BP546" s="28"/>
      <c r="BQ546" s="28"/>
      <c r="BR546" s="28"/>
      <c r="BS546" s="28"/>
      <c r="BT546" s="28"/>
      <c r="BU546" s="28"/>
      <c r="BV546" s="28"/>
      <c r="BW546" s="28"/>
      <c r="BX546" s="28"/>
    </row>
    <row r="547" spans="3:76" ht="15.75" customHeight="1" x14ac:dyDescent="0.15">
      <c r="C547" s="55"/>
      <c r="D547" s="55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98"/>
      <c r="BE547" s="51"/>
      <c r="BF547" s="28"/>
      <c r="BG547" s="28"/>
      <c r="BH547" s="28"/>
      <c r="BI547" s="28"/>
      <c r="BJ547" s="28"/>
      <c r="BK547" s="28"/>
      <c r="BL547" s="28"/>
      <c r="BM547" s="28"/>
      <c r="BN547" s="28"/>
      <c r="BO547" s="28"/>
      <c r="BP547" s="28"/>
      <c r="BQ547" s="28"/>
      <c r="BR547" s="28"/>
      <c r="BS547" s="28"/>
      <c r="BT547" s="28"/>
      <c r="BU547" s="28"/>
      <c r="BV547" s="28"/>
      <c r="BW547" s="28"/>
      <c r="BX547" s="28"/>
    </row>
    <row r="548" spans="3:76" ht="15.75" customHeight="1" x14ac:dyDescent="0.15">
      <c r="C548" s="55"/>
      <c r="D548" s="55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98"/>
      <c r="BE548" s="51"/>
      <c r="BF548" s="28"/>
      <c r="BG548" s="28"/>
      <c r="BH548" s="28"/>
      <c r="BI548" s="28"/>
      <c r="BJ548" s="28"/>
      <c r="BK548" s="28"/>
      <c r="BL548" s="28"/>
      <c r="BM548" s="28"/>
      <c r="BN548" s="28"/>
      <c r="BO548" s="28"/>
      <c r="BP548" s="28"/>
      <c r="BQ548" s="28"/>
      <c r="BR548" s="28"/>
      <c r="BS548" s="28"/>
      <c r="BT548" s="28"/>
      <c r="BU548" s="28"/>
      <c r="BV548" s="28"/>
      <c r="BW548" s="28"/>
      <c r="BX548" s="28"/>
    </row>
    <row r="549" spans="3:76" ht="15.75" customHeight="1" x14ac:dyDescent="0.15">
      <c r="C549" s="55"/>
      <c r="D549" s="55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98"/>
      <c r="BE549" s="51"/>
      <c r="BF549" s="28"/>
      <c r="BG549" s="28"/>
      <c r="BH549" s="28"/>
      <c r="BI549" s="28"/>
      <c r="BJ549" s="28"/>
      <c r="BK549" s="28"/>
      <c r="BL549" s="28"/>
      <c r="BM549" s="28"/>
      <c r="BN549" s="28"/>
      <c r="BO549" s="28"/>
      <c r="BP549" s="28"/>
      <c r="BQ549" s="28"/>
      <c r="BR549" s="28"/>
      <c r="BS549" s="28"/>
      <c r="BT549" s="28"/>
      <c r="BU549" s="28"/>
      <c r="BV549" s="28"/>
      <c r="BW549" s="28"/>
      <c r="BX549" s="28"/>
    </row>
    <row r="550" spans="3:76" ht="15.75" customHeight="1" x14ac:dyDescent="0.15">
      <c r="C550" s="55"/>
      <c r="D550" s="55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98"/>
      <c r="BE550" s="51"/>
      <c r="BF550" s="28"/>
      <c r="BG550" s="28"/>
      <c r="BH550" s="28"/>
      <c r="BI550" s="28"/>
      <c r="BJ550" s="28"/>
      <c r="BK550" s="28"/>
      <c r="BL550" s="28"/>
      <c r="BM550" s="28"/>
      <c r="BN550" s="28"/>
      <c r="BO550" s="28"/>
      <c r="BP550" s="28"/>
      <c r="BQ550" s="28"/>
      <c r="BR550" s="28"/>
      <c r="BS550" s="28"/>
      <c r="BT550" s="28"/>
      <c r="BU550" s="28"/>
      <c r="BV550" s="28"/>
      <c r="BW550" s="28"/>
      <c r="BX550" s="28"/>
    </row>
    <row r="551" spans="3:76" ht="15.75" customHeight="1" x14ac:dyDescent="0.15">
      <c r="C551" s="55"/>
      <c r="D551" s="55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98"/>
      <c r="BE551" s="51"/>
      <c r="BF551" s="28"/>
      <c r="BG551" s="28"/>
      <c r="BH551" s="28"/>
      <c r="BI551" s="28"/>
      <c r="BJ551" s="28"/>
      <c r="BK551" s="28"/>
      <c r="BL551" s="28"/>
      <c r="BM551" s="28"/>
      <c r="BN551" s="28"/>
      <c r="BO551" s="28"/>
      <c r="BP551" s="28"/>
      <c r="BQ551" s="28"/>
      <c r="BR551" s="28"/>
      <c r="BS551" s="28"/>
      <c r="BT551" s="28"/>
      <c r="BU551" s="28"/>
      <c r="BV551" s="28"/>
      <c r="BW551" s="28"/>
      <c r="BX551" s="28"/>
    </row>
    <row r="552" spans="3:76" ht="15.75" customHeight="1" x14ac:dyDescent="0.15">
      <c r="C552" s="55"/>
      <c r="D552" s="55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98"/>
      <c r="BE552" s="51"/>
      <c r="BF552" s="28"/>
      <c r="BG552" s="28"/>
      <c r="BH552" s="28"/>
      <c r="BI552" s="28"/>
      <c r="BJ552" s="28"/>
      <c r="BK552" s="28"/>
      <c r="BL552" s="28"/>
      <c r="BM552" s="28"/>
      <c r="BN552" s="28"/>
      <c r="BO552" s="28"/>
      <c r="BP552" s="28"/>
      <c r="BQ552" s="28"/>
      <c r="BR552" s="28"/>
      <c r="BS552" s="28"/>
      <c r="BT552" s="28"/>
      <c r="BU552" s="28"/>
      <c r="BV552" s="28"/>
      <c r="BW552" s="28"/>
      <c r="BX552" s="28"/>
    </row>
    <row r="553" spans="3:76" ht="15.75" customHeight="1" x14ac:dyDescent="0.15">
      <c r="C553" s="55"/>
      <c r="D553" s="55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98"/>
      <c r="BE553" s="51"/>
      <c r="BF553" s="28"/>
      <c r="BG553" s="28"/>
      <c r="BH553" s="28"/>
      <c r="BI553" s="28"/>
      <c r="BJ553" s="28"/>
      <c r="BK553" s="28"/>
      <c r="BL553" s="28"/>
      <c r="BM553" s="28"/>
      <c r="BN553" s="28"/>
      <c r="BO553" s="28"/>
      <c r="BP553" s="28"/>
      <c r="BQ553" s="28"/>
      <c r="BR553" s="28"/>
      <c r="BS553" s="28"/>
      <c r="BT553" s="28"/>
      <c r="BU553" s="28"/>
      <c r="BV553" s="28"/>
      <c r="BW553" s="28"/>
      <c r="BX553" s="28"/>
    </row>
    <row r="554" spans="3:76" ht="15.75" customHeight="1" x14ac:dyDescent="0.15">
      <c r="C554" s="55"/>
      <c r="D554" s="55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98"/>
      <c r="BE554" s="51"/>
      <c r="BF554" s="28"/>
      <c r="BG554" s="28"/>
      <c r="BH554" s="28"/>
      <c r="BI554" s="28"/>
      <c r="BJ554" s="28"/>
      <c r="BK554" s="28"/>
      <c r="BL554" s="28"/>
      <c r="BM554" s="28"/>
      <c r="BN554" s="28"/>
      <c r="BO554" s="28"/>
      <c r="BP554" s="28"/>
      <c r="BQ554" s="28"/>
      <c r="BR554" s="28"/>
      <c r="BS554" s="28"/>
      <c r="BT554" s="28"/>
      <c r="BU554" s="28"/>
      <c r="BV554" s="28"/>
      <c r="BW554" s="28"/>
      <c r="BX554" s="28"/>
    </row>
    <row r="555" spans="3:76" ht="15.75" customHeight="1" x14ac:dyDescent="0.15">
      <c r="C555" s="55"/>
      <c r="D555" s="55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98"/>
      <c r="BE555" s="51"/>
      <c r="BF555" s="28"/>
      <c r="BG555" s="28"/>
      <c r="BH555" s="28"/>
      <c r="BI555" s="28"/>
      <c r="BJ555" s="28"/>
      <c r="BK555" s="28"/>
      <c r="BL555" s="28"/>
      <c r="BM555" s="28"/>
      <c r="BN555" s="28"/>
      <c r="BO555" s="28"/>
      <c r="BP555" s="28"/>
      <c r="BQ555" s="28"/>
      <c r="BR555" s="28"/>
      <c r="BS555" s="28"/>
      <c r="BT555" s="28"/>
      <c r="BU555" s="28"/>
      <c r="BV555" s="28"/>
      <c r="BW555" s="28"/>
      <c r="BX555" s="28"/>
    </row>
    <row r="556" spans="3:76" ht="15.75" customHeight="1" x14ac:dyDescent="0.15">
      <c r="C556" s="55"/>
      <c r="D556" s="55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98"/>
      <c r="BE556" s="51"/>
      <c r="BF556" s="28"/>
      <c r="BG556" s="28"/>
      <c r="BH556" s="28"/>
      <c r="BI556" s="28"/>
      <c r="BJ556" s="28"/>
      <c r="BK556" s="28"/>
      <c r="BL556" s="28"/>
      <c r="BM556" s="28"/>
      <c r="BN556" s="28"/>
      <c r="BO556" s="28"/>
      <c r="BP556" s="28"/>
      <c r="BQ556" s="28"/>
      <c r="BR556" s="28"/>
      <c r="BS556" s="28"/>
      <c r="BT556" s="28"/>
      <c r="BU556" s="28"/>
      <c r="BV556" s="28"/>
      <c r="BW556" s="28"/>
      <c r="BX556" s="28"/>
    </row>
    <row r="557" spans="3:76" ht="15.75" customHeight="1" x14ac:dyDescent="0.15">
      <c r="C557" s="55"/>
      <c r="D557" s="55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98"/>
      <c r="BE557" s="51"/>
      <c r="BF557" s="28"/>
      <c r="BG557" s="28"/>
      <c r="BH557" s="28"/>
      <c r="BI557" s="28"/>
      <c r="BJ557" s="28"/>
      <c r="BK557" s="28"/>
      <c r="BL557" s="28"/>
      <c r="BM557" s="28"/>
      <c r="BN557" s="28"/>
      <c r="BO557" s="28"/>
      <c r="BP557" s="28"/>
      <c r="BQ557" s="28"/>
      <c r="BR557" s="28"/>
      <c r="BS557" s="28"/>
      <c r="BT557" s="28"/>
      <c r="BU557" s="28"/>
      <c r="BV557" s="28"/>
      <c r="BW557" s="28"/>
      <c r="BX557" s="28"/>
    </row>
    <row r="558" spans="3:76" ht="15.75" customHeight="1" x14ac:dyDescent="0.15">
      <c r="C558" s="55"/>
      <c r="D558" s="55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98"/>
      <c r="BE558" s="51"/>
      <c r="BF558" s="28"/>
      <c r="BG558" s="28"/>
      <c r="BH558" s="28"/>
      <c r="BI558" s="28"/>
      <c r="BJ558" s="28"/>
      <c r="BK558" s="28"/>
      <c r="BL558" s="28"/>
      <c r="BM558" s="28"/>
      <c r="BN558" s="28"/>
      <c r="BO558" s="28"/>
      <c r="BP558" s="28"/>
      <c r="BQ558" s="28"/>
      <c r="BR558" s="28"/>
      <c r="BS558" s="28"/>
      <c r="BT558" s="28"/>
      <c r="BU558" s="28"/>
      <c r="BV558" s="28"/>
      <c r="BW558" s="28"/>
      <c r="BX558" s="28"/>
    </row>
    <row r="559" spans="3:76" ht="15.75" customHeight="1" x14ac:dyDescent="0.15">
      <c r="C559" s="55"/>
      <c r="D559" s="55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98"/>
      <c r="BE559" s="51"/>
      <c r="BF559" s="28"/>
      <c r="BG559" s="28"/>
      <c r="BH559" s="28"/>
      <c r="BI559" s="28"/>
      <c r="BJ559" s="28"/>
      <c r="BK559" s="28"/>
      <c r="BL559" s="28"/>
      <c r="BM559" s="28"/>
      <c r="BN559" s="28"/>
      <c r="BO559" s="28"/>
      <c r="BP559" s="28"/>
      <c r="BQ559" s="28"/>
      <c r="BR559" s="28"/>
      <c r="BS559" s="28"/>
      <c r="BT559" s="28"/>
      <c r="BU559" s="28"/>
      <c r="BV559" s="28"/>
      <c r="BW559" s="28"/>
      <c r="BX559" s="28"/>
    </row>
    <row r="560" spans="3:76" ht="15.75" customHeight="1" x14ac:dyDescent="0.15">
      <c r="C560" s="55"/>
      <c r="D560" s="55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98"/>
      <c r="BE560" s="51"/>
      <c r="BF560" s="28"/>
      <c r="BG560" s="28"/>
      <c r="BH560" s="28"/>
      <c r="BI560" s="28"/>
      <c r="BJ560" s="28"/>
      <c r="BK560" s="28"/>
      <c r="BL560" s="28"/>
      <c r="BM560" s="28"/>
      <c r="BN560" s="28"/>
      <c r="BO560" s="28"/>
      <c r="BP560" s="28"/>
      <c r="BQ560" s="28"/>
      <c r="BR560" s="28"/>
      <c r="BS560" s="28"/>
      <c r="BT560" s="28"/>
      <c r="BU560" s="28"/>
      <c r="BV560" s="28"/>
      <c r="BW560" s="28"/>
      <c r="BX560" s="28"/>
    </row>
    <row r="561" spans="3:76" ht="15.75" customHeight="1" x14ac:dyDescent="0.15">
      <c r="C561" s="55"/>
      <c r="D561" s="55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98"/>
      <c r="BE561" s="51"/>
      <c r="BF561" s="28"/>
      <c r="BG561" s="28"/>
      <c r="BH561" s="28"/>
      <c r="BI561" s="28"/>
      <c r="BJ561" s="28"/>
      <c r="BK561" s="28"/>
      <c r="BL561" s="28"/>
      <c r="BM561" s="28"/>
      <c r="BN561" s="28"/>
      <c r="BO561" s="28"/>
      <c r="BP561" s="28"/>
      <c r="BQ561" s="28"/>
      <c r="BR561" s="28"/>
      <c r="BS561" s="28"/>
      <c r="BT561" s="28"/>
      <c r="BU561" s="28"/>
      <c r="BV561" s="28"/>
      <c r="BW561" s="28"/>
      <c r="BX561" s="28"/>
    </row>
    <row r="562" spans="3:76" ht="15.75" customHeight="1" x14ac:dyDescent="0.15">
      <c r="C562" s="55"/>
      <c r="D562" s="55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98"/>
      <c r="BE562" s="51"/>
      <c r="BF562" s="28"/>
      <c r="BG562" s="28"/>
      <c r="BH562" s="28"/>
      <c r="BI562" s="28"/>
      <c r="BJ562" s="28"/>
      <c r="BK562" s="28"/>
      <c r="BL562" s="28"/>
      <c r="BM562" s="28"/>
      <c r="BN562" s="28"/>
      <c r="BO562" s="28"/>
      <c r="BP562" s="28"/>
      <c r="BQ562" s="28"/>
      <c r="BR562" s="28"/>
      <c r="BS562" s="28"/>
      <c r="BT562" s="28"/>
      <c r="BU562" s="28"/>
      <c r="BV562" s="28"/>
      <c r="BW562" s="28"/>
      <c r="BX562" s="28"/>
    </row>
    <row r="563" spans="3:76" ht="15.75" customHeight="1" x14ac:dyDescent="0.15">
      <c r="C563" s="55"/>
      <c r="D563" s="55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98"/>
      <c r="BE563" s="51"/>
      <c r="BF563" s="28"/>
      <c r="BG563" s="28"/>
      <c r="BH563" s="28"/>
      <c r="BI563" s="28"/>
      <c r="BJ563" s="28"/>
      <c r="BK563" s="28"/>
      <c r="BL563" s="28"/>
      <c r="BM563" s="28"/>
      <c r="BN563" s="28"/>
      <c r="BO563" s="28"/>
      <c r="BP563" s="28"/>
      <c r="BQ563" s="28"/>
      <c r="BR563" s="28"/>
      <c r="BS563" s="28"/>
      <c r="BT563" s="28"/>
      <c r="BU563" s="28"/>
      <c r="BV563" s="28"/>
      <c r="BW563" s="28"/>
      <c r="BX563" s="28"/>
    </row>
    <row r="564" spans="3:76" ht="15.75" customHeight="1" x14ac:dyDescent="0.15">
      <c r="C564" s="55"/>
      <c r="D564" s="55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98"/>
      <c r="BE564" s="51"/>
      <c r="BF564" s="28"/>
      <c r="BG564" s="28"/>
      <c r="BH564" s="28"/>
      <c r="BI564" s="28"/>
      <c r="BJ564" s="28"/>
      <c r="BK564" s="28"/>
      <c r="BL564" s="28"/>
      <c r="BM564" s="28"/>
      <c r="BN564" s="28"/>
      <c r="BO564" s="28"/>
      <c r="BP564" s="28"/>
      <c r="BQ564" s="28"/>
      <c r="BR564" s="28"/>
      <c r="BS564" s="28"/>
      <c r="BT564" s="28"/>
      <c r="BU564" s="28"/>
      <c r="BV564" s="28"/>
      <c r="BW564" s="28"/>
      <c r="BX564" s="28"/>
    </row>
    <row r="565" spans="3:76" ht="15.75" customHeight="1" x14ac:dyDescent="0.15">
      <c r="C565" s="55"/>
      <c r="D565" s="55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98"/>
      <c r="BE565" s="51"/>
      <c r="BF565" s="28"/>
      <c r="BG565" s="28"/>
      <c r="BH565" s="28"/>
      <c r="BI565" s="28"/>
      <c r="BJ565" s="28"/>
      <c r="BK565" s="28"/>
      <c r="BL565" s="28"/>
      <c r="BM565" s="28"/>
      <c r="BN565" s="28"/>
      <c r="BO565" s="28"/>
      <c r="BP565" s="28"/>
      <c r="BQ565" s="28"/>
      <c r="BR565" s="28"/>
      <c r="BS565" s="28"/>
      <c r="BT565" s="28"/>
      <c r="BU565" s="28"/>
      <c r="BV565" s="28"/>
      <c r="BW565" s="28"/>
      <c r="BX565" s="28"/>
    </row>
    <row r="566" spans="3:76" ht="15.75" customHeight="1" x14ac:dyDescent="0.15">
      <c r="C566" s="55"/>
      <c r="D566" s="55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98"/>
      <c r="BE566" s="51"/>
      <c r="BF566" s="28"/>
      <c r="BG566" s="28"/>
      <c r="BH566" s="28"/>
      <c r="BI566" s="28"/>
      <c r="BJ566" s="28"/>
      <c r="BK566" s="28"/>
      <c r="BL566" s="28"/>
      <c r="BM566" s="28"/>
      <c r="BN566" s="28"/>
      <c r="BO566" s="28"/>
      <c r="BP566" s="28"/>
      <c r="BQ566" s="28"/>
      <c r="BR566" s="28"/>
      <c r="BS566" s="28"/>
      <c r="BT566" s="28"/>
      <c r="BU566" s="28"/>
      <c r="BV566" s="28"/>
      <c r="BW566" s="28"/>
      <c r="BX566" s="28"/>
    </row>
    <row r="567" spans="3:76" ht="15.75" customHeight="1" x14ac:dyDescent="0.15">
      <c r="C567" s="55"/>
      <c r="D567" s="55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98"/>
      <c r="BE567" s="51"/>
      <c r="BF567" s="28"/>
      <c r="BG567" s="28"/>
      <c r="BH567" s="28"/>
      <c r="BI567" s="28"/>
      <c r="BJ567" s="28"/>
      <c r="BK567" s="28"/>
      <c r="BL567" s="28"/>
      <c r="BM567" s="28"/>
      <c r="BN567" s="28"/>
      <c r="BO567" s="28"/>
      <c r="BP567" s="28"/>
      <c r="BQ567" s="28"/>
      <c r="BR567" s="28"/>
      <c r="BS567" s="28"/>
      <c r="BT567" s="28"/>
      <c r="BU567" s="28"/>
      <c r="BV567" s="28"/>
      <c r="BW567" s="28"/>
      <c r="BX567" s="28"/>
    </row>
    <row r="568" spans="3:76" ht="15.75" customHeight="1" x14ac:dyDescent="0.15">
      <c r="C568" s="55"/>
      <c r="D568" s="55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98"/>
      <c r="BE568" s="51"/>
      <c r="BF568" s="28"/>
      <c r="BG568" s="28"/>
      <c r="BH568" s="28"/>
      <c r="BI568" s="28"/>
      <c r="BJ568" s="28"/>
      <c r="BK568" s="28"/>
      <c r="BL568" s="28"/>
      <c r="BM568" s="28"/>
      <c r="BN568" s="28"/>
      <c r="BO568" s="28"/>
      <c r="BP568" s="28"/>
      <c r="BQ568" s="28"/>
      <c r="BR568" s="28"/>
      <c r="BS568" s="28"/>
      <c r="BT568" s="28"/>
      <c r="BU568" s="28"/>
      <c r="BV568" s="28"/>
      <c r="BW568" s="28"/>
      <c r="BX568" s="28"/>
    </row>
    <row r="569" spans="3:76" ht="15.75" customHeight="1" x14ac:dyDescent="0.15">
      <c r="C569" s="55"/>
      <c r="D569" s="55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98"/>
      <c r="BE569" s="51"/>
      <c r="BF569" s="28"/>
      <c r="BG569" s="28"/>
      <c r="BH569" s="28"/>
      <c r="BI569" s="28"/>
      <c r="BJ569" s="28"/>
      <c r="BK569" s="28"/>
      <c r="BL569" s="28"/>
      <c r="BM569" s="28"/>
      <c r="BN569" s="28"/>
      <c r="BO569" s="28"/>
      <c r="BP569" s="28"/>
      <c r="BQ569" s="28"/>
      <c r="BR569" s="28"/>
      <c r="BS569" s="28"/>
      <c r="BT569" s="28"/>
      <c r="BU569" s="28"/>
      <c r="BV569" s="28"/>
      <c r="BW569" s="28"/>
      <c r="BX569" s="28"/>
    </row>
    <row r="570" spans="3:76" ht="15.75" customHeight="1" x14ac:dyDescent="0.15">
      <c r="C570" s="55"/>
      <c r="D570" s="55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98"/>
      <c r="BE570" s="51"/>
      <c r="BF570" s="28"/>
      <c r="BG570" s="28"/>
      <c r="BH570" s="28"/>
      <c r="BI570" s="28"/>
      <c r="BJ570" s="28"/>
      <c r="BK570" s="28"/>
      <c r="BL570" s="28"/>
      <c r="BM570" s="28"/>
      <c r="BN570" s="28"/>
      <c r="BO570" s="28"/>
      <c r="BP570" s="28"/>
      <c r="BQ570" s="28"/>
      <c r="BR570" s="28"/>
      <c r="BS570" s="28"/>
      <c r="BT570" s="28"/>
      <c r="BU570" s="28"/>
      <c r="BV570" s="28"/>
      <c r="BW570" s="28"/>
      <c r="BX570" s="28"/>
    </row>
    <row r="571" spans="3:76" ht="15.75" customHeight="1" x14ac:dyDescent="0.15">
      <c r="C571" s="55"/>
      <c r="D571" s="55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98"/>
      <c r="BE571" s="51"/>
      <c r="BF571" s="28"/>
      <c r="BG571" s="28"/>
      <c r="BH571" s="28"/>
      <c r="BI571" s="28"/>
      <c r="BJ571" s="28"/>
      <c r="BK571" s="28"/>
      <c r="BL571" s="28"/>
      <c r="BM571" s="28"/>
      <c r="BN571" s="28"/>
      <c r="BO571" s="28"/>
      <c r="BP571" s="28"/>
      <c r="BQ571" s="28"/>
      <c r="BR571" s="28"/>
      <c r="BS571" s="28"/>
      <c r="BT571" s="28"/>
      <c r="BU571" s="28"/>
      <c r="BV571" s="28"/>
      <c r="BW571" s="28"/>
      <c r="BX571" s="28"/>
    </row>
    <row r="572" spans="3:76" ht="15.75" customHeight="1" x14ac:dyDescent="0.15">
      <c r="C572" s="55"/>
      <c r="D572" s="55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98"/>
      <c r="BE572" s="51"/>
      <c r="BF572" s="28"/>
      <c r="BG572" s="28"/>
      <c r="BH572" s="28"/>
      <c r="BI572" s="28"/>
      <c r="BJ572" s="28"/>
      <c r="BK572" s="28"/>
      <c r="BL572" s="28"/>
      <c r="BM572" s="28"/>
      <c r="BN572" s="28"/>
      <c r="BO572" s="28"/>
      <c r="BP572" s="28"/>
      <c r="BQ572" s="28"/>
      <c r="BR572" s="28"/>
      <c r="BS572" s="28"/>
      <c r="BT572" s="28"/>
      <c r="BU572" s="28"/>
      <c r="BV572" s="28"/>
      <c r="BW572" s="28"/>
      <c r="BX572" s="28"/>
    </row>
    <row r="573" spans="3:76" ht="15.75" customHeight="1" x14ac:dyDescent="0.15">
      <c r="C573" s="55"/>
      <c r="D573" s="55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98"/>
      <c r="BE573" s="51"/>
      <c r="BF573" s="28"/>
      <c r="BG573" s="28"/>
      <c r="BH573" s="28"/>
      <c r="BI573" s="28"/>
      <c r="BJ573" s="28"/>
      <c r="BK573" s="28"/>
      <c r="BL573" s="28"/>
      <c r="BM573" s="28"/>
      <c r="BN573" s="28"/>
      <c r="BO573" s="28"/>
      <c r="BP573" s="28"/>
      <c r="BQ573" s="28"/>
      <c r="BR573" s="28"/>
      <c r="BS573" s="28"/>
      <c r="BT573" s="28"/>
      <c r="BU573" s="28"/>
      <c r="BV573" s="28"/>
      <c r="BW573" s="28"/>
      <c r="BX573" s="28"/>
    </row>
    <row r="574" spans="3:76" ht="15.75" customHeight="1" x14ac:dyDescent="0.15">
      <c r="C574" s="55"/>
      <c r="D574" s="55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98"/>
      <c r="BE574" s="51"/>
      <c r="BF574" s="28"/>
      <c r="BG574" s="28"/>
      <c r="BH574" s="28"/>
      <c r="BI574" s="28"/>
      <c r="BJ574" s="28"/>
      <c r="BK574" s="28"/>
      <c r="BL574" s="28"/>
      <c r="BM574" s="28"/>
      <c r="BN574" s="28"/>
      <c r="BO574" s="28"/>
      <c r="BP574" s="28"/>
      <c r="BQ574" s="28"/>
      <c r="BR574" s="28"/>
      <c r="BS574" s="28"/>
      <c r="BT574" s="28"/>
      <c r="BU574" s="28"/>
      <c r="BV574" s="28"/>
      <c r="BW574" s="28"/>
      <c r="BX574" s="28"/>
    </row>
    <row r="575" spans="3:76" ht="15.75" customHeight="1" x14ac:dyDescent="0.15">
      <c r="C575" s="55"/>
      <c r="D575" s="55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98"/>
      <c r="BE575" s="51"/>
      <c r="BF575" s="28"/>
      <c r="BG575" s="28"/>
      <c r="BH575" s="28"/>
      <c r="BI575" s="28"/>
      <c r="BJ575" s="28"/>
      <c r="BK575" s="28"/>
      <c r="BL575" s="28"/>
      <c r="BM575" s="28"/>
      <c r="BN575" s="28"/>
      <c r="BO575" s="28"/>
      <c r="BP575" s="28"/>
      <c r="BQ575" s="28"/>
      <c r="BR575" s="28"/>
      <c r="BS575" s="28"/>
      <c r="BT575" s="28"/>
      <c r="BU575" s="28"/>
      <c r="BV575" s="28"/>
      <c r="BW575" s="28"/>
      <c r="BX575" s="28"/>
    </row>
    <row r="576" spans="3:76" ht="15.75" customHeight="1" x14ac:dyDescent="0.15">
      <c r="C576" s="55"/>
      <c r="D576" s="55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98"/>
      <c r="BE576" s="51"/>
      <c r="BF576" s="28"/>
      <c r="BG576" s="28"/>
      <c r="BH576" s="28"/>
      <c r="BI576" s="28"/>
      <c r="BJ576" s="28"/>
      <c r="BK576" s="28"/>
      <c r="BL576" s="28"/>
      <c r="BM576" s="28"/>
      <c r="BN576" s="28"/>
      <c r="BO576" s="28"/>
      <c r="BP576" s="28"/>
      <c r="BQ576" s="28"/>
      <c r="BR576" s="28"/>
      <c r="BS576" s="28"/>
      <c r="BT576" s="28"/>
      <c r="BU576" s="28"/>
      <c r="BV576" s="28"/>
      <c r="BW576" s="28"/>
      <c r="BX576" s="28"/>
    </row>
    <row r="577" spans="3:76" ht="15.75" customHeight="1" x14ac:dyDescent="0.15">
      <c r="C577" s="55"/>
      <c r="D577" s="55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98"/>
      <c r="BE577" s="51"/>
      <c r="BF577" s="28"/>
      <c r="BG577" s="28"/>
      <c r="BH577" s="28"/>
      <c r="BI577" s="28"/>
      <c r="BJ577" s="28"/>
      <c r="BK577" s="28"/>
      <c r="BL577" s="28"/>
      <c r="BM577" s="28"/>
      <c r="BN577" s="28"/>
      <c r="BO577" s="28"/>
      <c r="BP577" s="28"/>
      <c r="BQ577" s="28"/>
      <c r="BR577" s="28"/>
      <c r="BS577" s="28"/>
      <c r="BT577" s="28"/>
      <c r="BU577" s="28"/>
      <c r="BV577" s="28"/>
      <c r="BW577" s="28"/>
      <c r="BX577" s="28"/>
    </row>
    <row r="578" spans="3:76" ht="15.75" customHeight="1" x14ac:dyDescent="0.15">
      <c r="C578" s="55"/>
      <c r="D578" s="55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98"/>
      <c r="BE578" s="51"/>
      <c r="BF578" s="28"/>
      <c r="BG578" s="28"/>
      <c r="BH578" s="28"/>
      <c r="BI578" s="28"/>
      <c r="BJ578" s="28"/>
      <c r="BK578" s="28"/>
      <c r="BL578" s="28"/>
      <c r="BM578" s="28"/>
      <c r="BN578" s="28"/>
      <c r="BO578" s="28"/>
      <c r="BP578" s="28"/>
      <c r="BQ578" s="28"/>
      <c r="BR578" s="28"/>
      <c r="BS578" s="28"/>
      <c r="BT578" s="28"/>
      <c r="BU578" s="28"/>
      <c r="BV578" s="28"/>
      <c r="BW578" s="28"/>
      <c r="BX578" s="28"/>
    </row>
    <row r="579" spans="3:76" ht="15.75" customHeight="1" x14ac:dyDescent="0.15">
      <c r="C579" s="55"/>
      <c r="D579" s="55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98"/>
      <c r="BE579" s="51"/>
      <c r="BF579" s="28"/>
      <c r="BG579" s="28"/>
      <c r="BH579" s="28"/>
      <c r="BI579" s="28"/>
      <c r="BJ579" s="28"/>
      <c r="BK579" s="28"/>
      <c r="BL579" s="28"/>
      <c r="BM579" s="28"/>
      <c r="BN579" s="28"/>
      <c r="BO579" s="28"/>
      <c r="BP579" s="28"/>
      <c r="BQ579" s="28"/>
      <c r="BR579" s="28"/>
      <c r="BS579" s="28"/>
      <c r="BT579" s="28"/>
      <c r="BU579" s="28"/>
      <c r="BV579" s="28"/>
      <c r="BW579" s="28"/>
      <c r="BX579" s="28"/>
    </row>
    <row r="580" spans="3:76" ht="15.75" customHeight="1" x14ac:dyDescent="0.15">
      <c r="C580" s="55"/>
      <c r="D580" s="55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98"/>
      <c r="BE580" s="51"/>
      <c r="BF580" s="28"/>
      <c r="BG580" s="28"/>
      <c r="BH580" s="28"/>
      <c r="BI580" s="28"/>
      <c r="BJ580" s="28"/>
      <c r="BK580" s="28"/>
      <c r="BL580" s="28"/>
      <c r="BM580" s="28"/>
      <c r="BN580" s="28"/>
      <c r="BO580" s="28"/>
      <c r="BP580" s="28"/>
      <c r="BQ580" s="28"/>
      <c r="BR580" s="28"/>
      <c r="BS580" s="28"/>
      <c r="BT580" s="28"/>
      <c r="BU580" s="28"/>
      <c r="BV580" s="28"/>
      <c r="BW580" s="28"/>
      <c r="BX580" s="28"/>
    </row>
    <row r="581" spans="3:76" ht="15.75" customHeight="1" x14ac:dyDescent="0.15">
      <c r="C581" s="55"/>
      <c r="D581" s="55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98"/>
      <c r="BE581" s="51"/>
      <c r="BF581" s="28"/>
      <c r="BG581" s="28"/>
      <c r="BH581" s="28"/>
      <c r="BI581" s="28"/>
      <c r="BJ581" s="28"/>
      <c r="BK581" s="28"/>
      <c r="BL581" s="28"/>
      <c r="BM581" s="28"/>
      <c r="BN581" s="28"/>
      <c r="BO581" s="28"/>
      <c r="BP581" s="28"/>
      <c r="BQ581" s="28"/>
      <c r="BR581" s="28"/>
      <c r="BS581" s="28"/>
      <c r="BT581" s="28"/>
      <c r="BU581" s="28"/>
      <c r="BV581" s="28"/>
      <c r="BW581" s="28"/>
      <c r="BX581" s="28"/>
    </row>
    <row r="582" spans="3:76" ht="15.75" customHeight="1" x14ac:dyDescent="0.15">
      <c r="C582" s="55"/>
      <c r="D582" s="55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98"/>
      <c r="BE582" s="51"/>
      <c r="BF582" s="28"/>
      <c r="BG582" s="28"/>
      <c r="BH582" s="28"/>
      <c r="BI582" s="28"/>
      <c r="BJ582" s="28"/>
      <c r="BK582" s="28"/>
      <c r="BL582" s="28"/>
      <c r="BM582" s="28"/>
      <c r="BN582" s="28"/>
      <c r="BO582" s="28"/>
      <c r="BP582" s="28"/>
      <c r="BQ582" s="28"/>
      <c r="BR582" s="28"/>
      <c r="BS582" s="28"/>
      <c r="BT582" s="28"/>
      <c r="BU582" s="28"/>
      <c r="BV582" s="28"/>
      <c r="BW582" s="28"/>
      <c r="BX582" s="28"/>
    </row>
    <row r="583" spans="3:76" ht="15.75" customHeight="1" x14ac:dyDescent="0.15">
      <c r="C583" s="55"/>
      <c r="D583" s="55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98"/>
      <c r="BE583" s="51"/>
      <c r="BF583" s="28"/>
      <c r="BG583" s="28"/>
      <c r="BH583" s="28"/>
      <c r="BI583" s="28"/>
      <c r="BJ583" s="28"/>
      <c r="BK583" s="28"/>
      <c r="BL583" s="28"/>
      <c r="BM583" s="28"/>
      <c r="BN583" s="28"/>
      <c r="BO583" s="28"/>
      <c r="BP583" s="28"/>
      <c r="BQ583" s="28"/>
      <c r="BR583" s="28"/>
      <c r="BS583" s="28"/>
      <c r="BT583" s="28"/>
      <c r="BU583" s="28"/>
      <c r="BV583" s="28"/>
      <c r="BW583" s="28"/>
      <c r="BX583" s="28"/>
    </row>
    <row r="584" spans="3:76" ht="15.75" customHeight="1" x14ac:dyDescent="0.15">
      <c r="C584" s="55"/>
      <c r="D584" s="55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98"/>
      <c r="BE584" s="51"/>
      <c r="BF584" s="28"/>
      <c r="BG584" s="28"/>
      <c r="BH584" s="28"/>
      <c r="BI584" s="28"/>
      <c r="BJ584" s="28"/>
      <c r="BK584" s="28"/>
      <c r="BL584" s="28"/>
      <c r="BM584" s="28"/>
      <c r="BN584" s="28"/>
      <c r="BO584" s="28"/>
      <c r="BP584" s="28"/>
      <c r="BQ584" s="28"/>
      <c r="BR584" s="28"/>
      <c r="BS584" s="28"/>
      <c r="BT584" s="28"/>
      <c r="BU584" s="28"/>
      <c r="BV584" s="28"/>
      <c r="BW584" s="28"/>
      <c r="BX584" s="28"/>
    </row>
    <row r="585" spans="3:76" ht="15.75" customHeight="1" x14ac:dyDescent="0.15">
      <c r="C585" s="55"/>
      <c r="D585" s="55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98"/>
      <c r="BE585" s="51"/>
      <c r="BF585" s="28"/>
      <c r="BG585" s="28"/>
      <c r="BH585" s="28"/>
      <c r="BI585" s="28"/>
      <c r="BJ585" s="28"/>
      <c r="BK585" s="28"/>
      <c r="BL585" s="28"/>
      <c r="BM585" s="28"/>
      <c r="BN585" s="28"/>
      <c r="BO585" s="28"/>
      <c r="BP585" s="28"/>
      <c r="BQ585" s="28"/>
      <c r="BR585" s="28"/>
      <c r="BS585" s="28"/>
      <c r="BT585" s="28"/>
      <c r="BU585" s="28"/>
      <c r="BV585" s="28"/>
      <c r="BW585" s="28"/>
      <c r="BX585" s="28"/>
    </row>
    <row r="586" spans="3:76" ht="15.75" customHeight="1" x14ac:dyDescent="0.15">
      <c r="C586" s="55"/>
      <c r="D586" s="55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98"/>
      <c r="BE586" s="51"/>
      <c r="BF586" s="28"/>
      <c r="BG586" s="28"/>
      <c r="BH586" s="28"/>
      <c r="BI586" s="28"/>
      <c r="BJ586" s="28"/>
      <c r="BK586" s="28"/>
      <c r="BL586" s="28"/>
      <c r="BM586" s="28"/>
      <c r="BN586" s="28"/>
      <c r="BO586" s="28"/>
      <c r="BP586" s="28"/>
      <c r="BQ586" s="28"/>
      <c r="BR586" s="28"/>
      <c r="BS586" s="28"/>
      <c r="BT586" s="28"/>
      <c r="BU586" s="28"/>
      <c r="BV586" s="28"/>
      <c r="BW586" s="28"/>
      <c r="BX586" s="28"/>
    </row>
    <row r="587" spans="3:76" ht="15.75" customHeight="1" x14ac:dyDescent="0.15">
      <c r="C587" s="55"/>
      <c r="D587" s="55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98"/>
      <c r="BE587" s="51"/>
      <c r="BF587" s="28"/>
      <c r="BG587" s="28"/>
      <c r="BH587" s="28"/>
      <c r="BI587" s="28"/>
      <c r="BJ587" s="28"/>
      <c r="BK587" s="28"/>
      <c r="BL587" s="28"/>
      <c r="BM587" s="28"/>
      <c r="BN587" s="28"/>
      <c r="BO587" s="28"/>
      <c r="BP587" s="28"/>
      <c r="BQ587" s="28"/>
      <c r="BR587" s="28"/>
      <c r="BS587" s="28"/>
      <c r="BT587" s="28"/>
      <c r="BU587" s="28"/>
      <c r="BV587" s="28"/>
      <c r="BW587" s="28"/>
      <c r="BX587" s="28"/>
    </row>
    <row r="588" spans="3:76" ht="15.75" customHeight="1" x14ac:dyDescent="0.15">
      <c r="C588" s="55"/>
      <c r="D588" s="55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98"/>
      <c r="BE588" s="51"/>
      <c r="BF588" s="28"/>
      <c r="BG588" s="28"/>
      <c r="BH588" s="28"/>
      <c r="BI588" s="28"/>
      <c r="BJ588" s="28"/>
      <c r="BK588" s="28"/>
      <c r="BL588" s="28"/>
      <c r="BM588" s="28"/>
      <c r="BN588" s="28"/>
      <c r="BO588" s="28"/>
      <c r="BP588" s="28"/>
      <c r="BQ588" s="28"/>
      <c r="BR588" s="28"/>
      <c r="BS588" s="28"/>
      <c r="BT588" s="28"/>
      <c r="BU588" s="28"/>
      <c r="BV588" s="28"/>
      <c r="BW588" s="28"/>
      <c r="BX588" s="28"/>
    </row>
    <row r="589" spans="3:76" ht="15.75" customHeight="1" x14ac:dyDescent="0.15">
      <c r="C589" s="55"/>
      <c r="D589" s="55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98"/>
      <c r="BE589" s="51"/>
      <c r="BF589" s="28"/>
      <c r="BG589" s="28"/>
      <c r="BH589" s="28"/>
      <c r="BI589" s="28"/>
      <c r="BJ589" s="28"/>
      <c r="BK589" s="28"/>
      <c r="BL589" s="28"/>
      <c r="BM589" s="28"/>
      <c r="BN589" s="28"/>
      <c r="BO589" s="28"/>
      <c r="BP589" s="28"/>
      <c r="BQ589" s="28"/>
      <c r="BR589" s="28"/>
      <c r="BS589" s="28"/>
      <c r="BT589" s="28"/>
      <c r="BU589" s="28"/>
      <c r="BV589" s="28"/>
      <c r="BW589" s="28"/>
      <c r="BX589" s="28"/>
    </row>
    <row r="590" spans="3:76" ht="15.75" customHeight="1" x14ac:dyDescent="0.15">
      <c r="C590" s="55"/>
      <c r="D590" s="55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98"/>
      <c r="BE590" s="51"/>
      <c r="BF590" s="28"/>
      <c r="BG590" s="28"/>
      <c r="BH590" s="28"/>
      <c r="BI590" s="28"/>
      <c r="BJ590" s="28"/>
      <c r="BK590" s="28"/>
      <c r="BL590" s="28"/>
      <c r="BM590" s="28"/>
      <c r="BN590" s="28"/>
      <c r="BO590" s="28"/>
      <c r="BP590" s="28"/>
      <c r="BQ590" s="28"/>
      <c r="BR590" s="28"/>
      <c r="BS590" s="28"/>
      <c r="BT590" s="28"/>
      <c r="BU590" s="28"/>
      <c r="BV590" s="28"/>
      <c r="BW590" s="28"/>
      <c r="BX590" s="28"/>
    </row>
    <row r="591" spans="3:76" ht="15.75" customHeight="1" x14ac:dyDescent="0.15">
      <c r="C591" s="55"/>
      <c r="D591" s="55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98"/>
      <c r="BE591" s="51"/>
      <c r="BF591" s="28"/>
      <c r="BG591" s="28"/>
      <c r="BH591" s="28"/>
      <c r="BI591" s="28"/>
      <c r="BJ591" s="28"/>
      <c r="BK591" s="28"/>
      <c r="BL591" s="28"/>
      <c r="BM591" s="28"/>
      <c r="BN591" s="28"/>
      <c r="BO591" s="28"/>
      <c r="BP591" s="28"/>
      <c r="BQ591" s="28"/>
      <c r="BR591" s="28"/>
      <c r="BS591" s="28"/>
      <c r="BT591" s="28"/>
      <c r="BU591" s="28"/>
      <c r="BV591" s="28"/>
      <c r="BW591" s="28"/>
      <c r="BX591" s="28"/>
    </row>
    <row r="592" spans="3:76" ht="15.75" customHeight="1" x14ac:dyDescent="0.15">
      <c r="C592" s="55"/>
      <c r="D592" s="55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98"/>
      <c r="BE592" s="51"/>
      <c r="BF592" s="28"/>
      <c r="BG592" s="28"/>
      <c r="BH592" s="28"/>
      <c r="BI592" s="28"/>
      <c r="BJ592" s="28"/>
      <c r="BK592" s="28"/>
      <c r="BL592" s="28"/>
      <c r="BM592" s="28"/>
      <c r="BN592" s="28"/>
      <c r="BO592" s="28"/>
      <c r="BP592" s="28"/>
      <c r="BQ592" s="28"/>
      <c r="BR592" s="28"/>
      <c r="BS592" s="28"/>
      <c r="BT592" s="28"/>
      <c r="BU592" s="28"/>
      <c r="BV592" s="28"/>
      <c r="BW592" s="28"/>
      <c r="BX592" s="28"/>
    </row>
    <row r="593" spans="3:76" ht="15.75" customHeight="1" x14ac:dyDescent="0.15">
      <c r="C593" s="55"/>
      <c r="D593" s="55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98"/>
      <c r="BE593" s="51"/>
      <c r="BF593" s="28"/>
      <c r="BG593" s="28"/>
      <c r="BH593" s="28"/>
      <c r="BI593" s="28"/>
      <c r="BJ593" s="28"/>
      <c r="BK593" s="28"/>
      <c r="BL593" s="28"/>
      <c r="BM593" s="28"/>
      <c r="BN593" s="28"/>
      <c r="BO593" s="28"/>
      <c r="BP593" s="28"/>
      <c r="BQ593" s="28"/>
      <c r="BR593" s="28"/>
      <c r="BS593" s="28"/>
      <c r="BT593" s="28"/>
      <c r="BU593" s="28"/>
      <c r="BV593" s="28"/>
      <c r="BW593" s="28"/>
      <c r="BX593" s="28"/>
    </row>
    <row r="594" spans="3:76" ht="15.75" customHeight="1" x14ac:dyDescent="0.15">
      <c r="C594" s="55"/>
      <c r="D594" s="55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98"/>
      <c r="BE594" s="51"/>
      <c r="BF594" s="28"/>
      <c r="BG594" s="28"/>
      <c r="BH594" s="28"/>
      <c r="BI594" s="28"/>
      <c r="BJ594" s="28"/>
      <c r="BK594" s="28"/>
      <c r="BL594" s="28"/>
      <c r="BM594" s="28"/>
      <c r="BN594" s="28"/>
      <c r="BO594" s="28"/>
      <c r="BP594" s="28"/>
      <c r="BQ594" s="28"/>
      <c r="BR594" s="28"/>
      <c r="BS594" s="28"/>
      <c r="BT594" s="28"/>
      <c r="BU594" s="28"/>
      <c r="BV594" s="28"/>
      <c r="BW594" s="28"/>
      <c r="BX594" s="28"/>
    </row>
    <row r="595" spans="3:76" ht="15.75" customHeight="1" x14ac:dyDescent="0.15">
      <c r="C595" s="55"/>
      <c r="D595" s="55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98"/>
      <c r="BE595" s="51"/>
      <c r="BF595" s="28"/>
      <c r="BG595" s="28"/>
      <c r="BH595" s="28"/>
      <c r="BI595" s="28"/>
      <c r="BJ595" s="28"/>
      <c r="BK595" s="28"/>
      <c r="BL595" s="28"/>
      <c r="BM595" s="28"/>
      <c r="BN595" s="28"/>
      <c r="BO595" s="28"/>
      <c r="BP595" s="28"/>
      <c r="BQ595" s="28"/>
      <c r="BR595" s="28"/>
      <c r="BS595" s="28"/>
      <c r="BT595" s="28"/>
      <c r="BU595" s="28"/>
      <c r="BV595" s="28"/>
      <c r="BW595" s="28"/>
      <c r="BX595" s="28"/>
    </row>
    <row r="596" spans="3:76" ht="15.75" customHeight="1" x14ac:dyDescent="0.15">
      <c r="C596" s="55"/>
      <c r="D596" s="55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98"/>
      <c r="BE596" s="51"/>
      <c r="BF596" s="28"/>
      <c r="BG596" s="28"/>
      <c r="BH596" s="28"/>
      <c r="BI596" s="28"/>
      <c r="BJ596" s="28"/>
      <c r="BK596" s="28"/>
      <c r="BL596" s="28"/>
      <c r="BM596" s="28"/>
      <c r="BN596" s="28"/>
      <c r="BO596" s="28"/>
      <c r="BP596" s="28"/>
      <c r="BQ596" s="28"/>
      <c r="BR596" s="28"/>
      <c r="BS596" s="28"/>
      <c r="BT596" s="28"/>
      <c r="BU596" s="28"/>
      <c r="BV596" s="28"/>
      <c r="BW596" s="28"/>
      <c r="BX596" s="28"/>
    </row>
    <row r="597" spans="3:76" ht="15.75" customHeight="1" x14ac:dyDescent="0.15">
      <c r="C597" s="55"/>
      <c r="D597" s="55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98"/>
      <c r="BE597" s="51"/>
      <c r="BF597" s="28"/>
      <c r="BG597" s="28"/>
      <c r="BH597" s="28"/>
      <c r="BI597" s="28"/>
      <c r="BJ597" s="28"/>
      <c r="BK597" s="28"/>
      <c r="BL597" s="28"/>
      <c r="BM597" s="28"/>
      <c r="BN597" s="28"/>
      <c r="BO597" s="28"/>
      <c r="BP597" s="28"/>
      <c r="BQ597" s="28"/>
      <c r="BR597" s="28"/>
      <c r="BS597" s="28"/>
      <c r="BT597" s="28"/>
      <c r="BU597" s="28"/>
      <c r="BV597" s="28"/>
      <c r="BW597" s="28"/>
      <c r="BX597" s="28"/>
    </row>
    <row r="598" spans="3:76" ht="15.75" customHeight="1" x14ac:dyDescent="0.15">
      <c r="C598" s="55"/>
      <c r="D598" s="55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98"/>
      <c r="BE598" s="51"/>
      <c r="BF598" s="28"/>
      <c r="BG598" s="28"/>
      <c r="BH598" s="28"/>
      <c r="BI598" s="28"/>
      <c r="BJ598" s="28"/>
      <c r="BK598" s="28"/>
      <c r="BL598" s="28"/>
      <c r="BM598" s="28"/>
      <c r="BN598" s="28"/>
      <c r="BO598" s="28"/>
      <c r="BP598" s="28"/>
      <c r="BQ598" s="28"/>
      <c r="BR598" s="28"/>
      <c r="BS598" s="28"/>
      <c r="BT598" s="28"/>
      <c r="BU598" s="28"/>
      <c r="BV598" s="28"/>
      <c r="BW598" s="28"/>
      <c r="BX598" s="28"/>
    </row>
    <row r="599" spans="3:76" ht="15.75" customHeight="1" x14ac:dyDescent="0.15">
      <c r="C599" s="55"/>
      <c r="D599" s="55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98"/>
      <c r="BE599" s="51"/>
      <c r="BF599" s="28"/>
      <c r="BG599" s="28"/>
      <c r="BH599" s="28"/>
      <c r="BI599" s="28"/>
      <c r="BJ599" s="28"/>
      <c r="BK599" s="28"/>
      <c r="BL599" s="28"/>
      <c r="BM599" s="28"/>
      <c r="BN599" s="28"/>
      <c r="BO599" s="28"/>
      <c r="BP599" s="28"/>
      <c r="BQ599" s="28"/>
      <c r="BR599" s="28"/>
      <c r="BS599" s="28"/>
      <c r="BT599" s="28"/>
      <c r="BU599" s="28"/>
      <c r="BV599" s="28"/>
      <c r="BW599" s="28"/>
      <c r="BX599" s="28"/>
    </row>
    <row r="600" spans="3:76" ht="15.75" customHeight="1" x14ac:dyDescent="0.15">
      <c r="C600" s="55"/>
      <c r="D600" s="55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98"/>
      <c r="BE600" s="51"/>
      <c r="BF600" s="28"/>
      <c r="BG600" s="28"/>
      <c r="BH600" s="28"/>
      <c r="BI600" s="28"/>
      <c r="BJ600" s="28"/>
      <c r="BK600" s="28"/>
      <c r="BL600" s="28"/>
      <c r="BM600" s="28"/>
      <c r="BN600" s="28"/>
      <c r="BO600" s="28"/>
      <c r="BP600" s="28"/>
      <c r="BQ600" s="28"/>
      <c r="BR600" s="28"/>
      <c r="BS600" s="28"/>
      <c r="BT600" s="28"/>
      <c r="BU600" s="28"/>
      <c r="BV600" s="28"/>
      <c r="BW600" s="28"/>
      <c r="BX600" s="28"/>
    </row>
    <row r="601" spans="3:76" ht="15.75" customHeight="1" x14ac:dyDescent="0.15">
      <c r="C601" s="55"/>
      <c r="D601" s="55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98"/>
      <c r="BE601" s="51"/>
      <c r="BF601" s="28"/>
      <c r="BG601" s="28"/>
      <c r="BH601" s="28"/>
      <c r="BI601" s="28"/>
      <c r="BJ601" s="28"/>
      <c r="BK601" s="28"/>
      <c r="BL601" s="28"/>
      <c r="BM601" s="28"/>
      <c r="BN601" s="28"/>
      <c r="BO601" s="28"/>
      <c r="BP601" s="28"/>
      <c r="BQ601" s="28"/>
      <c r="BR601" s="28"/>
      <c r="BS601" s="28"/>
      <c r="BT601" s="28"/>
      <c r="BU601" s="28"/>
      <c r="BV601" s="28"/>
      <c r="BW601" s="28"/>
      <c r="BX601" s="28"/>
    </row>
    <row r="602" spans="3:76" ht="15.75" customHeight="1" x14ac:dyDescent="0.15">
      <c r="C602" s="55"/>
      <c r="D602" s="55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98"/>
      <c r="BE602" s="51"/>
      <c r="BF602" s="28"/>
      <c r="BG602" s="28"/>
      <c r="BH602" s="28"/>
      <c r="BI602" s="28"/>
      <c r="BJ602" s="28"/>
      <c r="BK602" s="28"/>
      <c r="BL602" s="28"/>
      <c r="BM602" s="28"/>
      <c r="BN602" s="28"/>
      <c r="BO602" s="28"/>
      <c r="BP602" s="28"/>
      <c r="BQ602" s="28"/>
      <c r="BR602" s="28"/>
      <c r="BS602" s="28"/>
      <c r="BT602" s="28"/>
      <c r="BU602" s="28"/>
      <c r="BV602" s="28"/>
      <c r="BW602" s="28"/>
      <c r="BX602" s="28"/>
    </row>
    <row r="603" spans="3:76" ht="15.75" customHeight="1" x14ac:dyDescent="0.15">
      <c r="C603" s="55"/>
      <c r="D603" s="55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98"/>
      <c r="BE603" s="51"/>
      <c r="BF603" s="28"/>
      <c r="BG603" s="28"/>
      <c r="BH603" s="28"/>
      <c r="BI603" s="28"/>
      <c r="BJ603" s="28"/>
      <c r="BK603" s="28"/>
      <c r="BL603" s="28"/>
      <c r="BM603" s="28"/>
      <c r="BN603" s="28"/>
      <c r="BO603" s="28"/>
      <c r="BP603" s="28"/>
      <c r="BQ603" s="28"/>
      <c r="BR603" s="28"/>
      <c r="BS603" s="28"/>
      <c r="BT603" s="28"/>
      <c r="BU603" s="28"/>
      <c r="BV603" s="28"/>
      <c r="BW603" s="28"/>
      <c r="BX603" s="28"/>
    </row>
    <row r="604" spans="3:76" ht="15.75" customHeight="1" x14ac:dyDescent="0.15">
      <c r="C604" s="55"/>
      <c r="D604" s="55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98"/>
      <c r="BE604" s="51"/>
      <c r="BF604" s="28"/>
      <c r="BG604" s="28"/>
      <c r="BH604" s="28"/>
      <c r="BI604" s="28"/>
      <c r="BJ604" s="28"/>
      <c r="BK604" s="28"/>
      <c r="BL604" s="28"/>
      <c r="BM604" s="28"/>
      <c r="BN604" s="28"/>
      <c r="BO604" s="28"/>
      <c r="BP604" s="28"/>
      <c r="BQ604" s="28"/>
      <c r="BR604" s="28"/>
      <c r="BS604" s="28"/>
      <c r="BT604" s="28"/>
      <c r="BU604" s="28"/>
      <c r="BV604" s="28"/>
      <c r="BW604" s="28"/>
      <c r="BX604" s="28"/>
    </row>
    <row r="605" spans="3:76" ht="15.75" customHeight="1" x14ac:dyDescent="0.15">
      <c r="C605" s="55"/>
      <c r="D605" s="55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98"/>
      <c r="BE605" s="51"/>
      <c r="BF605" s="28"/>
      <c r="BG605" s="28"/>
      <c r="BH605" s="28"/>
      <c r="BI605" s="28"/>
      <c r="BJ605" s="28"/>
      <c r="BK605" s="28"/>
      <c r="BL605" s="28"/>
      <c r="BM605" s="28"/>
      <c r="BN605" s="28"/>
      <c r="BO605" s="28"/>
      <c r="BP605" s="28"/>
      <c r="BQ605" s="28"/>
      <c r="BR605" s="28"/>
      <c r="BS605" s="28"/>
      <c r="BT605" s="28"/>
      <c r="BU605" s="28"/>
      <c r="BV605" s="28"/>
      <c r="BW605" s="28"/>
      <c r="BX605" s="28"/>
    </row>
    <row r="606" spans="3:76" ht="15.75" customHeight="1" x14ac:dyDescent="0.15">
      <c r="C606" s="55"/>
      <c r="D606" s="55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98"/>
      <c r="BE606" s="51"/>
      <c r="BF606" s="28"/>
      <c r="BG606" s="28"/>
      <c r="BH606" s="28"/>
      <c r="BI606" s="28"/>
      <c r="BJ606" s="28"/>
      <c r="BK606" s="28"/>
      <c r="BL606" s="28"/>
      <c r="BM606" s="28"/>
      <c r="BN606" s="28"/>
      <c r="BO606" s="28"/>
      <c r="BP606" s="28"/>
      <c r="BQ606" s="28"/>
      <c r="BR606" s="28"/>
      <c r="BS606" s="28"/>
      <c r="BT606" s="28"/>
      <c r="BU606" s="28"/>
      <c r="BV606" s="28"/>
      <c r="BW606" s="28"/>
      <c r="BX606" s="28"/>
    </row>
    <row r="607" spans="3:76" ht="15.75" customHeight="1" x14ac:dyDescent="0.15">
      <c r="C607" s="55"/>
      <c r="D607" s="55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98"/>
      <c r="BE607" s="51"/>
      <c r="BF607" s="28"/>
      <c r="BG607" s="28"/>
      <c r="BH607" s="28"/>
      <c r="BI607" s="28"/>
      <c r="BJ607" s="28"/>
      <c r="BK607" s="28"/>
      <c r="BL607" s="28"/>
      <c r="BM607" s="28"/>
      <c r="BN607" s="28"/>
      <c r="BO607" s="28"/>
      <c r="BP607" s="28"/>
      <c r="BQ607" s="28"/>
      <c r="BR607" s="28"/>
      <c r="BS607" s="28"/>
      <c r="BT607" s="28"/>
      <c r="BU607" s="28"/>
      <c r="BV607" s="28"/>
      <c r="BW607" s="28"/>
      <c r="BX607" s="28"/>
    </row>
    <row r="608" spans="3:76" ht="15.75" customHeight="1" x14ac:dyDescent="0.15">
      <c r="C608" s="55"/>
      <c r="D608" s="55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98"/>
      <c r="BE608" s="51"/>
      <c r="BF608" s="28"/>
      <c r="BG608" s="28"/>
      <c r="BH608" s="28"/>
      <c r="BI608" s="28"/>
      <c r="BJ608" s="28"/>
      <c r="BK608" s="28"/>
      <c r="BL608" s="28"/>
      <c r="BM608" s="28"/>
      <c r="BN608" s="28"/>
      <c r="BO608" s="28"/>
      <c r="BP608" s="28"/>
      <c r="BQ608" s="28"/>
      <c r="BR608" s="28"/>
      <c r="BS608" s="28"/>
      <c r="BT608" s="28"/>
      <c r="BU608" s="28"/>
      <c r="BV608" s="28"/>
      <c r="BW608" s="28"/>
      <c r="BX608" s="28"/>
    </row>
    <row r="609" spans="3:76" ht="15.75" customHeight="1" x14ac:dyDescent="0.15">
      <c r="C609" s="55"/>
      <c r="D609" s="55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98"/>
      <c r="BE609" s="51"/>
      <c r="BF609" s="28"/>
      <c r="BG609" s="28"/>
      <c r="BH609" s="28"/>
      <c r="BI609" s="28"/>
      <c r="BJ609" s="28"/>
      <c r="BK609" s="28"/>
      <c r="BL609" s="28"/>
      <c r="BM609" s="28"/>
      <c r="BN609" s="28"/>
      <c r="BO609" s="28"/>
      <c r="BP609" s="28"/>
      <c r="BQ609" s="28"/>
      <c r="BR609" s="28"/>
      <c r="BS609" s="28"/>
      <c r="BT609" s="28"/>
      <c r="BU609" s="28"/>
      <c r="BV609" s="28"/>
      <c r="BW609" s="28"/>
      <c r="BX609" s="28"/>
    </row>
    <row r="610" spans="3:76" ht="15.75" customHeight="1" x14ac:dyDescent="0.15">
      <c r="C610" s="55"/>
      <c r="D610" s="55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98"/>
      <c r="BE610" s="51"/>
      <c r="BF610" s="28"/>
      <c r="BG610" s="28"/>
      <c r="BH610" s="28"/>
      <c r="BI610" s="28"/>
      <c r="BJ610" s="28"/>
      <c r="BK610" s="28"/>
      <c r="BL610" s="28"/>
      <c r="BM610" s="28"/>
      <c r="BN610" s="28"/>
      <c r="BO610" s="28"/>
      <c r="BP610" s="28"/>
      <c r="BQ610" s="28"/>
      <c r="BR610" s="28"/>
      <c r="BS610" s="28"/>
      <c r="BT610" s="28"/>
      <c r="BU610" s="28"/>
      <c r="BV610" s="28"/>
      <c r="BW610" s="28"/>
      <c r="BX610" s="28"/>
    </row>
    <row r="611" spans="3:76" ht="15.75" customHeight="1" x14ac:dyDescent="0.15">
      <c r="C611" s="55"/>
      <c r="D611" s="55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98"/>
      <c r="BE611" s="51"/>
      <c r="BF611" s="28"/>
      <c r="BG611" s="28"/>
      <c r="BH611" s="28"/>
      <c r="BI611" s="28"/>
      <c r="BJ611" s="28"/>
      <c r="BK611" s="28"/>
      <c r="BL611" s="28"/>
      <c r="BM611" s="28"/>
      <c r="BN611" s="28"/>
      <c r="BO611" s="28"/>
      <c r="BP611" s="28"/>
      <c r="BQ611" s="28"/>
      <c r="BR611" s="28"/>
      <c r="BS611" s="28"/>
      <c r="BT611" s="28"/>
      <c r="BU611" s="28"/>
      <c r="BV611" s="28"/>
      <c r="BW611" s="28"/>
      <c r="BX611" s="28"/>
    </row>
    <row r="612" spans="3:76" ht="15.75" customHeight="1" x14ac:dyDescent="0.15">
      <c r="C612" s="55"/>
      <c r="D612" s="55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98"/>
      <c r="BE612" s="51"/>
      <c r="BF612" s="28"/>
      <c r="BG612" s="28"/>
      <c r="BH612" s="28"/>
      <c r="BI612" s="28"/>
      <c r="BJ612" s="28"/>
      <c r="BK612" s="28"/>
      <c r="BL612" s="28"/>
      <c r="BM612" s="28"/>
      <c r="BN612" s="28"/>
      <c r="BO612" s="28"/>
      <c r="BP612" s="28"/>
      <c r="BQ612" s="28"/>
      <c r="BR612" s="28"/>
      <c r="BS612" s="28"/>
      <c r="BT612" s="28"/>
      <c r="BU612" s="28"/>
      <c r="BV612" s="28"/>
      <c r="BW612" s="28"/>
      <c r="BX612" s="28"/>
    </row>
    <row r="613" spans="3:76" ht="15.75" customHeight="1" x14ac:dyDescent="0.15">
      <c r="C613" s="55"/>
      <c r="D613" s="55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98"/>
      <c r="BE613" s="51"/>
      <c r="BF613" s="28"/>
      <c r="BG613" s="28"/>
      <c r="BH613" s="28"/>
      <c r="BI613" s="28"/>
      <c r="BJ613" s="28"/>
      <c r="BK613" s="28"/>
      <c r="BL613" s="28"/>
      <c r="BM613" s="28"/>
      <c r="BN613" s="28"/>
      <c r="BO613" s="28"/>
      <c r="BP613" s="28"/>
      <c r="BQ613" s="28"/>
      <c r="BR613" s="28"/>
      <c r="BS613" s="28"/>
      <c r="BT613" s="28"/>
      <c r="BU613" s="28"/>
      <c r="BV613" s="28"/>
      <c r="BW613" s="28"/>
      <c r="BX613" s="28"/>
    </row>
    <row r="614" spans="3:76" ht="15.75" customHeight="1" x14ac:dyDescent="0.15">
      <c r="C614" s="55"/>
      <c r="D614" s="55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98"/>
      <c r="BE614" s="51"/>
      <c r="BF614" s="28"/>
      <c r="BG614" s="28"/>
      <c r="BH614" s="28"/>
      <c r="BI614" s="28"/>
      <c r="BJ614" s="28"/>
      <c r="BK614" s="28"/>
      <c r="BL614" s="28"/>
      <c r="BM614" s="28"/>
      <c r="BN614" s="28"/>
      <c r="BO614" s="28"/>
      <c r="BP614" s="28"/>
      <c r="BQ614" s="28"/>
      <c r="BR614" s="28"/>
      <c r="BS614" s="28"/>
      <c r="BT614" s="28"/>
      <c r="BU614" s="28"/>
      <c r="BV614" s="28"/>
      <c r="BW614" s="28"/>
      <c r="BX614" s="28"/>
    </row>
    <row r="615" spans="3:76" ht="15.75" customHeight="1" x14ac:dyDescent="0.15">
      <c r="C615" s="55"/>
      <c r="D615" s="55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98"/>
      <c r="BE615" s="51"/>
      <c r="BF615" s="28"/>
      <c r="BG615" s="28"/>
      <c r="BH615" s="28"/>
      <c r="BI615" s="28"/>
      <c r="BJ615" s="28"/>
      <c r="BK615" s="28"/>
      <c r="BL615" s="28"/>
      <c r="BM615" s="28"/>
      <c r="BN615" s="28"/>
      <c r="BO615" s="28"/>
      <c r="BP615" s="28"/>
      <c r="BQ615" s="28"/>
      <c r="BR615" s="28"/>
      <c r="BS615" s="28"/>
      <c r="BT615" s="28"/>
      <c r="BU615" s="28"/>
      <c r="BV615" s="28"/>
      <c r="BW615" s="28"/>
      <c r="BX615" s="28"/>
    </row>
    <row r="616" spans="3:76" ht="15.75" customHeight="1" x14ac:dyDescent="0.15">
      <c r="C616" s="55"/>
      <c r="D616" s="55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98"/>
      <c r="BE616" s="51"/>
      <c r="BF616" s="28"/>
      <c r="BG616" s="28"/>
      <c r="BH616" s="28"/>
      <c r="BI616" s="28"/>
      <c r="BJ616" s="28"/>
      <c r="BK616" s="28"/>
      <c r="BL616" s="28"/>
      <c r="BM616" s="28"/>
      <c r="BN616" s="28"/>
      <c r="BO616" s="28"/>
      <c r="BP616" s="28"/>
      <c r="BQ616" s="28"/>
      <c r="BR616" s="28"/>
      <c r="BS616" s="28"/>
      <c r="BT616" s="28"/>
      <c r="BU616" s="28"/>
      <c r="BV616" s="28"/>
      <c r="BW616" s="28"/>
      <c r="BX616" s="28"/>
    </row>
    <row r="617" spans="3:76" ht="15.75" customHeight="1" x14ac:dyDescent="0.15">
      <c r="C617" s="55"/>
      <c r="D617" s="55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98"/>
      <c r="BE617" s="51"/>
      <c r="BF617" s="28"/>
      <c r="BG617" s="28"/>
      <c r="BH617" s="28"/>
      <c r="BI617" s="28"/>
      <c r="BJ617" s="28"/>
      <c r="BK617" s="28"/>
      <c r="BL617" s="28"/>
      <c r="BM617" s="28"/>
      <c r="BN617" s="28"/>
      <c r="BO617" s="28"/>
      <c r="BP617" s="28"/>
      <c r="BQ617" s="28"/>
      <c r="BR617" s="28"/>
      <c r="BS617" s="28"/>
      <c r="BT617" s="28"/>
      <c r="BU617" s="28"/>
      <c r="BV617" s="28"/>
      <c r="BW617" s="28"/>
      <c r="BX617" s="28"/>
    </row>
    <row r="618" spans="3:76" ht="15.75" customHeight="1" x14ac:dyDescent="0.15">
      <c r="C618" s="55"/>
      <c r="D618" s="55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98"/>
      <c r="BE618" s="51"/>
      <c r="BF618" s="28"/>
      <c r="BG618" s="28"/>
      <c r="BH618" s="28"/>
      <c r="BI618" s="28"/>
      <c r="BJ618" s="28"/>
      <c r="BK618" s="28"/>
      <c r="BL618" s="28"/>
      <c r="BM618" s="28"/>
      <c r="BN618" s="28"/>
      <c r="BO618" s="28"/>
      <c r="BP618" s="28"/>
      <c r="BQ618" s="28"/>
      <c r="BR618" s="28"/>
      <c r="BS618" s="28"/>
      <c r="BT618" s="28"/>
      <c r="BU618" s="28"/>
      <c r="BV618" s="28"/>
      <c r="BW618" s="28"/>
      <c r="BX618" s="28"/>
    </row>
    <row r="619" spans="3:76" ht="15.75" customHeight="1" x14ac:dyDescent="0.15">
      <c r="C619" s="55"/>
      <c r="D619" s="55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98"/>
      <c r="BE619" s="51"/>
      <c r="BF619" s="28"/>
      <c r="BG619" s="28"/>
      <c r="BH619" s="28"/>
      <c r="BI619" s="28"/>
      <c r="BJ619" s="28"/>
      <c r="BK619" s="28"/>
      <c r="BL619" s="28"/>
      <c r="BM619" s="28"/>
      <c r="BN619" s="28"/>
      <c r="BO619" s="28"/>
      <c r="BP619" s="28"/>
      <c r="BQ619" s="28"/>
      <c r="BR619" s="28"/>
      <c r="BS619" s="28"/>
      <c r="BT619" s="28"/>
      <c r="BU619" s="28"/>
      <c r="BV619" s="28"/>
      <c r="BW619" s="28"/>
      <c r="BX619" s="28"/>
    </row>
    <row r="620" spans="3:76" ht="15.75" customHeight="1" x14ac:dyDescent="0.15">
      <c r="C620" s="55"/>
      <c r="D620" s="55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98"/>
      <c r="BE620" s="51"/>
      <c r="BF620" s="28"/>
      <c r="BG620" s="28"/>
      <c r="BH620" s="28"/>
      <c r="BI620" s="28"/>
      <c r="BJ620" s="28"/>
      <c r="BK620" s="28"/>
      <c r="BL620" s="28"/>
      <c r="BM620" s="28"/>
      <c r="BN620" s="28"/>
      <c r="BO620" s="28"/>
      <c r="BP620" s="28"/>
      <c r="BQ620" s="28"/>
      <c r="BR620" s="28"/>
      <c r="BS620" s="28"/>
      <c r="BT620" s="28"/>
      <c r="BU620" s="28"/>
      <c r="BV620" s="28"/>
      <c r="BW620" s="28"/>
      <c r="BX620" s="28"/>
    </row>
    <row r="621" spans="3:76" ht="15.75" customHeight="1" x14ac:dyDescent="0.15">
      <c r="C621" s="55"/>
      <c r="D621" s="55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98"/>
      <c r="BE621" s="51"/>
      <c r="BF621" s="28"/>
      <c r="BG621" s="28"/>
      <c r="BH621" s="28"/>
      <c r="BI621" s="28"/>
      <c r="BJ621" s="28"/>
      <c r="BK621" s="28"/>
      <c r="BL621" s="28"/>
      <c r="BM621" s="28"/>
      <c r="BN621" s="28"/>
      <c r="BO621" s="28"/>
      <c r="BP621" s="28"/>
      <c r="BQ621" s="28"/>
      <c r="BR621" s="28"/>
      <c r="BS621" s="28"/>
      <c r="BT621" s="28"/>
      <c r="BU621" s="28"/>
      <c r="BV621" s="28"/>
      <c r="BW621" s="28"/>
      <c r="BX621" s="28"/>
    </row>
    <row r="622" spans="3:76" ht="15.75" customHeight="1" x14ac:dyDescent="0.15">
      <c r="C622" s="55"/>
      <c r="D622" s="55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98"/>
      <c r="BE622" s="51"/>
      <c r="BF622" s="28"/>
      <c r="BG622" s="28"/>
      <c r="BH622" s="28"/>
      <c r="BI622" s="28"/>
      <c r="BJ622" s="28"/>
      <c r="BK622" s="28"/>
      <c r="BL622" s="28"/>
      <c r="BM622" s="28"/>
      <c r="BN622" s="28"/>
      <c r="BO622" s="28"/>
      <c r="BP622" s="28"/>
      <c r="BQ622" s="28"/>
      <c r="BR622" s="28"/>
      <c r="BS622" s="28"/>
      <c r="BT622" s="28"/>
      <c r="BU622" s="28"/>
      <c r="BV622" s="28"/>
      <c r="BW622" s="28"/>
      <c r="BX622" s="28"/>
    </row>
    <row r="623" spans="3:76" ht="15.75" customHeight="1" x14ac:dyDescent="0.15">
      <c r="C623" s="55"/>
      <c r="D623" s="55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98"/>
      <c r="BE623" s="51"/>
      <c r="BF623" s="28"/>
      <c r="BG623" s="28"/>
      <c r="BH623" s="28"/>
      <c r="BI623" s="28"/>
      <c r="BJ623" s="28"/>
      <c r="BK623" s="28"/>
      <c r="BL623" s="28"/>
      <c r="BM623" s="28"/>
      <c r="BN623" s="28"/>
      <c r="BO623" s="28"/>
      <c r="BP623" s="28"/>
      <c r="BQ623" s="28"/>
      <c r="BR623" s="28"/>
      <c r="BS623" s="28"/>
      <c r="BT623" s="28"/>
      <c r="BU623" s="28"/>
      <c r="BV623" s="28"/>
      <c r="BW623" s="28"/>
      <c r="BX623" s="28"/>
    </row>
    <row r="624" spans="3:76" ht="15.75" customHeight="1" x14ac:dyDescent="0.15">
      <c r="C624" s="55"/>
      <c r="D624" s="55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98"/>
      <c r="BE624" s="51"/>
      <c r="BF624" s="28"/>
      <c r="BG624" s="28"/>
      <c r="BH624" s="28"/>
      <c r="BI624" s="28"/>
      <c r="BJ624" s="28"/>
      <c r="BK624" s="28"/>
      <c r="BL624" s="28"/>
      <c r="BM624" s="28"/>
      <c r="BN624" s="28"/>
      <c r="BO624" s="28"/>
      <c r="BP624" s="28"/>
      <c r="BQ624" s="28"/>
      <c r="BR624" s="28"/>
      <c r="BS624" s="28"/>
      <c r="BT624" s="28"/>
      <c r="BU624" s="28"/>
      <c r="BV624" s="28"/>
      <c r="BW624" s="28"/>
      <c r="BX624" s="28"/>
    </row>
    <row r="625" spans="3:76" ht="15.75" customHeight="1" x14ac:dyDescent="0.15">
      <c r="C625" s="55"/>
      <c r="D625" s="55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98"/>
      <c r="BE625" s="51"/>
      <c r="BF625" s="28"/>
      <c r="BG625" s="28"/>
      <c r="BH625" s="28"/>
      <c r="BI625" s="28"/>
      <c r="BJ625" s="28"/>
      <c r="BK625" s="28"/>
      <c r="BL625" s="28"/>
      <c r="BM625" s="28"/>
      <c r="BN625" s="28"/>
      <c r="BO625" s="28"/>
      <c r="BP625" s="28"/>
      <c r="BQ625" s="28"/>
      <c r="BR625" s="28"/>
      <c r="BS625" s="28"/>
      <c r="BT625" s="28"/>
      <c r="BU625" s="28"/>
      <c r="BV625" s="28"/>
      <c r="BW625" s="28"/>
      <c r="BX625" s="28"/>
    </row>
    <row r="626" spans="3:76" ht="15.75" customHeight="1" x14ac:dyDescent="0.15">
      <c r="C626" s="55"/>
      <c r="D626" s="55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98"/>
      <c r="BE626" s="51"/>
      <c r="BF626" s="28"/>
      <c r="BG626" s="28"/>
      <c r="BH626" s="28"/>
      <c r="BI626" s="28"/>
      <c r="BJ626" s="28"/>
      <c r="BK626" s="28"/>
      <c r="BL626" s="28"/>
      <c r="BM626" s="28"/>
      <c r="BN626" s="28"/>
      <c r="BO626" s="28"/>
      <c r="BP626" s="28"/>
      <c r="BQ626" s="28"/>
      <c r="BR626" s="28"/>
      <c r="BS626" s="28"/>
      <c r="BT626" s="28"/>
      <c r="BU626" s="28"/>
      <c r="BV626" s="28"/>
      <c r="BW626" s="28"/>
      <c r="BX626" s="28"/>
    </row>
    <row r="627" spans="3:76" ht="15.75" customHeight="1" x14ac:dyDescent="0.15">
      <c r="C627" s="55"/>
      <c r="D627" s="55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98"/>
      <c r="BE627" s="51"/>
      <c r="BF627" s="28"/>
      <c r="BG627" s="28"/>
      <c r="BH627" s="28"/>
      <c r="BI627" s="28"/>
      <c r="BJ627" s="28"/>
      <c r="BK627" s="28"/>
      <c r="BL627" s="28"/>
      <c r="BM627" s="28"/>
      <c r="BN627" s="28"/>
      <c r="BO627" s="28"/>
      <c r="BP627" s="28"/>
      <c r="BQ627" s="28"/>
      <c r="BR627" s="28"/>
      <c r="BS627" s="28"/>
      <c r="BT627" s="28"/>
      <c r="BU627" s="28"/>
      <c r="BV627" s="28"/>
      <c r="BW627" s="28"/>
      <c r="BX627" s="28"/>
    </row>
    <row r="628" spans="3:76" ht="15.75" customHeight="1" x14ac:dyDescent="0.15">
      <c r="C628" s="55"/>
      <c r="D628" s="55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98"/>
      <c r="BE628" s="51"/>
      <c r="BF628" s="28"/>
      <c r="BG628" s="28"/>
      <c r="BH628" s="28"/>
      <c r="BI628" s="28"/>
      <c r="BJ628" s="28"/>
      <c r="BK628" s="28"/>
      <c r="BL628" s="28"/>
      <c r="BM628" s="28"/>
      <c r="BN628" s="28"/>
      <c r="BO628" s="28"/>
      <c r="BP628" s="28"/>
      <c r="BQ628" s="28"/>
      <c r="BR628" s="28"/>
      <c r="BS628" s="28"/>
      <c r="BT628" s="28"/>
      <c r="BU628" s="28"/>
      <c r="BV628" s="28"/>
      <c r="BW628" s="28"/>
      <c r="BX628" s="28"/>
    </row>
    <row r="629" spans="3:76" ht="15.75" customHeight="1" x14ac:dyDescent="0.15">
      <c r="C629" s="55"/>
      <c r="D629" s="55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98"/>
      <c r="BE629" s="51"/>
      <c r="BF629" s="28"/>
      <c r="BG629" s="28"/>
      <c r="BH629" s="28"/>
      <c r="BI629" s="28"/>
      <c r="BJ629" s="28"/>
      <c r="BK629" s="28"/>
      <c r="BL629" s="28"/>
      <c r="BM629" s="28"/>
      <c r="BN629" s="28"/>
      <c r="BO629" s="28"/>
      <c r="BP629" s="28"/>
      <c r="BQ629" s="28"/>
      <c r="BR629" s="28"/>
      <c r="BS629" s="28"/>
      <c r="BT629" s="28"/>
      <c r="BU629" s="28"/>
      <c r="BV629" s="28"/>
      <c r="BW629" s="28"/>
      <c r="BX629" s="28"/>
    </row>
    <row r="630" spans="3:76" ht="15.75" customHeight="1" x14ac:dyDescent="0.15">
      <c r="C630" s="55"/>
      <c r="D630" s="55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98"/>
      <c r="BE630" s="51"/>
      <c r="BF630" s="28"/>
      <c r="BG630" s="28"/>
      <c r="BH630" s="28"/>
      <c r="BI630" s="28"/>
      <c r="BJ630" s="28"/>
      <c r="BK630" s="28"/>
      <c r="BL630" s="28"/>
      <c r="BM630" s="28"/>
      <c r="BN630" s="28"/>
      <c r="BO630" s="28"/>
      <c r="BP630" s="28"/>
      <c r="BQ630" s="28"/>
      <c r="BR630" s="28"/>
      <c r="BS630" s="28"/>
      <c r="BT630" s="28"/>
      <c r="BU630" s="28"/>
      <c r="BV630" s="28"/>
      <c r="BW630" s="28"/>
      <c r="BX630" s="28"/>
    </row>
    <row r="631" spans="3:76" ht="15.75" customHeight="1" x14ac:dyDescent="0.15">
      <c r="C631" s="55"/>
      <c r="D631" s="55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98"/>
      <c r="BE631" s="51"/>
      <c r="BF631" s="28"/>
      <c r="BG631" s="28"/>
      <c r="BH631" s="28"/>
      <c r="BI631" s="28"/>
      <c r="BJ631" s="28"/>
      <c r="BK631" s="28"/>
      <c r="BL631" s="28"/>
      <c r="BM631" s="28"/>
      <c r="BN631" s="28"/>
      <c r="BO631" s="28"/>
      <c r="BP631" s="28"/>
      <c r="BQ631" s="28"/>
      <c r="BR631" s="28"/>
      <c r="BS631" s="28"/>
      <c r="BT631" s="28"/>
      <c r="BU631" s="28"/>
      <c r="BV631" s="28"/>
      <c r="BW631" s="28"/>
      <c r="BX631" s="28"/>
    </row>
    <row r="632" spans="3:76" ht="15.75" customHeight="1" x14ac:dyDescent="0.15">
      <c r="C632" s="55"/>
      <c r="D632" s="55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98"/>
      <c r="BE632" s="51"/>
      <c r="BF632" s="28"/>
      <c r="BG632" s="28"/>
      <c r="BH632" s="28"/>
      <c r="BI632" s="28"/>
      <c r="BJ632" s="28"/>
      <c r="BK632" s="28"/>
      <c r="BL632" s="28"/>
      <c r="BM632" s="28"/>
      <c r="BN632" s="28"/>
      <c r="BO632" s="28"/>
      <c r="BP632" s="28"/>
      <c r="BQ632" s="28"/>
      <c r="BR632" s="28"/>
      <c r="BS632" s="28"/>
      <c r="BT632" s="28"/>
      <c r="BU632" s="28"/>
      <c r="BV632" s="28"/>
      <c r="BW632" s="28"/>
      <c r="BX632" s="28"/>
    </row>
    <row r="633" spans="3:76" ht="15.75" customHeight="1" x14ac:dyDescent="0.15">
      <c r="C633" s="55"/>
      <c r="D633" s="55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98"/>
      <c r="BE633" s="51"/>
      <c r="BF633" s="28"/>
      <c r="BG633" s="28"/>
      <c r="BH633" s="28"/>
      <c r="BI633" s="28"/>
      <c r="BJ633" s="28"/>
      <c r="BK633" s="28"/>
      <c r="BL633" s="28"/>
      <c r="BM633" s="28"/>
      <c r="BN633" s="28"/>
      <c r="BO633" s="28"/>
      <c r="BP633" s="28"/>
      <c r="BQ633" s="28"/>
      <c r="BR633" s="28"/>
      <c r="BS633" s="28"/>
      <c r="BT633" s="28"/>
      <c r="BU633" s="28"/>
      <c r="BV633" s="28"/>
      <c r="BW633" s="28"/>
      <c r="BX633" s="28"/>
    </row>
    <row r="634" spans="3:76" ht="15.75" customHeight="1" x14ac:dyDescent="0.15">
      <c r="C634" s="55"/>
      <c r="D634" s="55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98"/>
      <c r="BE634" s="51"/>
      <c r="BF634" s="28"/>
      <c r="BG634" s="28"/>
      <c r="BH634" s="28"/>
      <c r="BI634" s="28"/>
      <c r="BJ634" s="28"/>
      <c r="BK634" s="28"/>
      <c r="BL634" s="28"/>
      <c r="BM634" s="28"/>
      <c r="BN634" s="28"/>
      <c r="BO634" s="28"/>
      <c r="BP634" s="28"/>
      <c r="BQ634" s="28"/>
      <c r="BR634" s="28"/>
      <c r="BS634" s="28"/>
      <c r="BT634" s="28"/>
      <c r="BU634" s="28"/>
      <c r="BV634" s="28"/>
      <c r="BW634" s="28"/>
      <c r="BX634" s="28"/>
    </row>
    <row r="635" spans="3:76" ht="15.75" customHeight="1" x14ac:dyDescent="0.15">
      <c r="C635" s="55"/>
      <c r="D635" s="55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98"/>
      <c r="BE635" s="51"/>
      <c r="BF635" s="28"/>
      <c r="BG635" s="28"/>
      <c r="BH635" s="28"/>
      <c r="BI635" s="28"/>
      <c r="BJ635" s="28"/>
      <c r="BK635" s="28"/>
      <c r="BL635" s="28"/>
      <c r="BM635" s="28"/>
      <c r="BN635" s="28"/>
      <c r="BO635" s="28"/>
      <c r="BP635" s="28"/>
      <c r="BQ635" s="28"/>
      <c r="BR635" s="28"/>
      <c r="BS635" s="28"/>
      <c r="BT635" s="28"/>
      <c r="BU635" s="28"/>
      <c r="BV635" s="28"/>
      <c r="BW635" s="28"/>
      <c r="BX635" s="28"/>
    </row>
    <row r="636" spans="3:76" ht="15.75" customHeight="1" x14ac:dyDescent="0.15">
      <c r="C636" s="55"/>
      <c r="D636" s="55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98"/>
      <c r="BE636" s="51"/>
      <c r="BF636" s="28"/>
      <c r="BG636" s="28"/>
      <c r="BH636" s="28"/>
      <c r="BI636" s="28"/>
      <c r="BJ636" s="28"/>
      <c r="BK636" s="28"/>
      <c r="BL636" s="28"/>
      <c r="BM636" s="28"/>
      <c r="BN636" s="28"/>
      <c r="BO636" s="28"/>
      <c r="BP636" s="28"/>
      <c r="BQ636" s="28"/>
      <c r="BR636" s="28"/>
      <c r="BS636" s="28"/>
      <c r="BT636" s="28"/>
      <c r="BU636" s="28"/>
      <c r="BV636" s="28"/>
      <c r="BW636" s="28"/>
      <c r="BX636" s="28"/>
    </row>
    <row r="637" spans="3:76" ht="15.75" customHeight="1" x14ac:dyDescent="0.15">
      <c r="C637" s="55"/>
      <c r="D637" s="55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98"/>
      <c r="BE637" s="51"/>
      <c r="BF637" s="28"/>
      <c r="BG637" s="28"/>
      <c r="BH637" s="28"/>
      <c r="BI637" s="28"/>
      <c r="BJ637" s="28"/>
      <c r="BK637" s="28"/>
      <c r="BL637" s="28"/>
      <c r="BM637" s="28"/>
      <c r="BN637" s="28"/>
      <c r="BO637" s="28"/>
      <c r="BP637" s="28"/>
      <c r="BQ637" s="28"/>
      <c r="BR637" s="28"/>
      <c r="BS637" s="28"/>
      <c r="BT637" s="28"/>
      <c r="BU637" s="28"/>
      <c r="BV637" s="28"/>
      <c r="BW637" s="28"/>
      <c r="BX637" s="28"/>
    </row>
    <row r="638" spans="3:76" ht="15.75" customHeight="1" x14ac:dyDescent="0.15">
      <c r="C638" s="55"/>
      <c r="D638" s="55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98"/>
      <c r="BE638" s="51"/>
      <c r="BF638" s="28"/>
      <c r="BG638" s="28"/>
      <c r="BH638" s="28"/>
      <c r="BI638" s="28"/>
      <c r="BJ638" s="28"/>
      <c r="BK638" s="28"/>
      <c r="BL638" s="28"/>
      <c r="BM638" s="28"/>
      <c r="BN638" s="28"/>
      <c r="BO638" s="28"/>
      <c r="BP638" s="28"/>
      <c r="BQ638" s="28"/>
      <c r="BR638" s="28"/>
      <c r="BS638" s="28"/>
      <c r="BT638" s="28"/>
      <c r="BU638" s="28"/>
      <c r="BV638" s="28"/>
      <c r="BW638" s="28"/>
      <c r="BX638" s="28"/>
    </row>
    <row r="639" spans="3:76" ht="15.75" customHeight="1" x14ac:dyDescent="0.15">
      <c r="C639" s="55"/>
      <c r="D639" s="55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98"/>
      <c r="BE639" s="51"/>
      <c r="BF639" s="28"/>
      <c r="BG639" s="28"/>
      <c r="BH639" s="28"/>
      <c r="BI639" s="28"/>
      <c r="BJ639" s="28"/>
      <c r="BK639" s="28"/>
      <c r="BL639" s="28"/>
      <c r="BM639" s="28"/>
      <c r="BN639" s="28"/>
      <c r="BO639" s="28"/>
      <c r="BP639" s="28"/>
      <c r="BQ639" s="28"/>
      <c r="BR639" s="28"/>
      <c r="BS639" s="28"/>
      <c r="BT639" s="28"/>
      <c r="BU639" s="28"/>
      <c r="BV639" s="28"/>
      <c r="BW639" s="28"/>
      <c r="BX639" s="28"/>
    </row>
    <row r="640" spans="3:76" ht="15.75" customHeight="1" x14ac:dyDescent="0.15">
      <c r="C640" s="55"/>
      <c r="D640" s="55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98"/>
      <c r="BE640" s="51"/>
      <c r="BF640" s="28"/>
      <c r="BG640" s="28"/>
      <c r="BH640" s="28"/>
      <c r="BI640" s="28"/>
      <c r="BJ640" s="28"/>
      <c r="BK640" s="28"/>
      <c r="BL640" s="28"/>
      <c r="BM640" s="28"/>
      <c r="BN640" s="28"/>
      <c r="BO640" s="28"/>
      <c r="BP640" s="28"/>
      <c r="BQ640" s="28"/>
      <c r="BR640" s="28"/>
      <c r="BS640" s="28"/>
      <c r="BT640" s="28"/>
      <c r="BU640" s="28"/>
      <c r="BV640" s="28"/>
      <c r="BW640" s="28"/>
      <c r="BX640" s="28"/>
    </row>
    <row r="641" spans="3:76" ht="15.75" customHeight="1" x14ac:dyDescent="0.15">
      <c r="C641" s="55"/>
      <c r="D641" s="55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98"/>
      <c r="BE641" s="51"/>
      <c r="BF641" s="28"/>
      <c r="BG641" s="28"/>
      <c r="BH641" s="28"/>
      <c r="BI641" s="28"/>
      <c r="BJ641" s="28"/>
      <c r="BK641" s="28"/>
      <c r="BL641" s="28"/>
      <c r="BM641" s="28"/>
      <c r="BN641" s="28"/>
      <c r="BO641" s="28"/>
      <c r="BP641" s="28"/>
      <c r="BQ641" s="28"/>
      <c r="BR641" s="28"/>
      <c r="BS641" s="28"/>
      <c r="BT641" s="28"/>
      <c r="BU641" s="28"/>
      <c r="BV641" s="28"/>
      <c r="BW641" s="28"/>
      <c r="BX641" s="28"/>
    </row>
    <row r="642" spans="3:76" ht="15.75" customHeight="1" x14ac:dyDescent="0.15">
      <c r="C642" s="55"/>
      <c r="D642" s="55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98"/>
      <c r="BE642" s="51"/>
      <c r="BF642" s="28"/>
      <c r="BG642" s="28"/>
      <c r="BH642" s="28"/>
      <c r="BI642" s="28"/>
      <c r="BJ642" s="28"/>
      <c r="BK642" s="28"/>
      <c r="BL642" s="28"/>
      <c r="BM642" s="28"/>
      <c r="BN642" s="28"/>
      <c r="BO642" s="28"/>
      <c r="BP642" s="28"/>
      <c r="BQ642" s="28"/>
      <c r="BR642" s="28"/>
      <c r="BS642" s="28"/>
      <c r="BT642" s="28"/>
      <c r="BU642" s="28"/>
      <c r="BV642" s="28"/>
      <c r="BW642" s="28"/>
      <c r="BX642" s="28"/>
    </row>
    <row r="643" spans="3:76" ht="15.75" customHeight="1" x14ac:dyDescent="0.15">
      <c r="C643" s="55"/>
      <c r="D643" s="55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98"/>
      <c r="BE643" s="51"/>
      <c r="BF643" s="28"/>
      <c r="BG643" s="28"/>
      <c r="BH643" s="28"/>
      <c r="BI643" s="28"/>
      <c r="BJ643" s="28"/>
      <c r="BK643" s="28"/>
      <c r="BL643" s="28"/>
      <c r="BM643" s="28"/>
      <c r="BN643" s="28"/>
      <c r="BO643" s="28"/>
      <c r="BP643" s="28"/>
      <c r="BQ643" s="28"/>
      <c r="BR643" s="28"/>
      <c r="BS643" s="28"/>
      <c r="BT643" s="28"/>
      <c r="BU643" s="28"/>
      <c r="BV643" s="28"/>
      <c r="BW643" s="28"/>
      <c r="BX643" s="28"/>
    </row>
    <row r="644" spans="3:76" ht="15.75" customHeight="1" x14ac:dyDescent="0.15">
      <c r="C644" s="55"/>
      <c r="D644" s="55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98"/>
      <c r="BE644" s="51"/>
      <c r="BF644" s="28"/>
      <c r="BG644" s="28"/>
      <c r="BH644" s="28"/>
      <c r="BI644" s="28"/>
      <c r="BJ644" s="28"/>
      <c r="BK644" s="28"/>
      <c r="BL644" s="28"/>
      <c r="BM644" s="28"/>
      <c r="BN644" s="28"/>
      <c r="BO644" s="28"/>
      <c r="BP644" s="28"/>
      <c r="BQ644" s="28"/>
      <c r="BR644" s="28"/>
      <c r="BS644" s="28"/>
      <c r="BT644" s="28"/>
      <c r="BU644" s="28"/>
      <c r="BV644" s="28"/>
      <c r="BW644" s="28"/>
      <c r="BX644" s="28"/>
    </row>
    <row r="645" spans="3:76" ht="15.75" customHeight="1" x14ac:dyDescent="0.15">
      <c r="C645" s="55"/>
      <c r="D645" s="55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98"/>
      <c r="BE645" s="51"/>
      <c r="BF645" s="28"/>
      <c r="BG645" s="28"/>
      <c r="BH645" s="28"/>
      <c r="BI645" s="28"/>
      <c r="BJ645" s="28"/>
      <c r="BK645" s="28"/>
      <c r="BL645" s="28"/>
      <c r="BM645" s="28"/>
      <c r="BN645" s="28"/>
      <c r="BO645" s="28"/>
      <c r="BP645" s="28"/>
      <c r="BQ645" s="28"/>
      <c r="BR645" s="28"/>
      <c r="BS645" s="28"/>
      <c r="BT645" s="28"/>
      <c r="BU645" s="28"/>
      <c r="BV645" s="28"/>
      <c r="BW645" s="28"/>
      <c r="BX645" s="28"/>
    </row>
    <row r="646" spans="3:76" ht="15.75" customHeight="1" x14ac:dyDescent="0.15">
      <c r="C646" s="55"/>
      <c r="D646" s="55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98"/>
      <c r="BE646" s="51"/>
      <c r="BF646" s="28"/>
      <c r="BG646" s="28"/>
      <c r="BH646" s="28"/>
      <c r="BI646" s="28"/>
      <c r="BJ646" s="28"/>
      <c r="BK646" s="28"/>
      <c r="BL646" s="28"/>
      <c r="BM646" s="28"/>
      <c r="BN646" s="28"/>
      <c r="BO646" s="28"/>
      <c r="BP646" s="28"/>
      <c r="BQ646" s="28"/>
      <c r="BR646" s="28"/>
      <c r="BS646" s="28"/>
      <c r="BT646" s="28"/>
      <c r="BU646" s="28"/>
      <c r="BV646" s="28"/>
      <c r="BW646" s="28"/>
      <c r="BX646" s="28"/>
    </row>
    <row r="647" spans="3:76" ht="15.75" customHeight="1" x14ac:dyDescent="0.15">
      <c r="C647" s="55"/>
      <c r="D647" s="55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98"/>
      <c r="BE647" s="51"/>
      <c r="BF647" s="28"/>
      <c r="BG647" s="28"/>
      <c r="BH647" s="28"/>
      <c r="BI647" s="28"/>
      <c r="BJ647" s="28"/>
      <c r="BK647" s="28"/>
      <c r="BL647" s="28"/>
      <c r="BM647" s="28"/>
      <c r="BN647" s="28"/>
      <c r="BO647" s="28"/>
      <c r="BP647" s="28"/>
      <c r="BQ647" s="28"/>
      <c r="BR647" s="28"/>
      <c r="BS647" s="28"/>
      <c r="BT647" s="28"/>
      <c r="BU647" s="28"/>
      <c r="BV647" s="28"/>
      <c r="BW647" s="28"/>
      <c r="BX647" s="28"/>
    </row>
    <row r="648" spans="3:76" ht="15.75" customHeight="1" x14ac:dyDescent="0.15">
      <c r="C648" s="55"/>
      <c r="D648" s="55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98"/>
      <c r="BE648" s="51"/>
      <c r="BF648" s="28"/>
      <c r="BG648" s="28"/>
      <c r="BH648" s="28"/>
      <c r="BI648" s="28"/>
      <c r="BJ648" s="28"/>
      <c r="BK648" s="28"/>
      <c r="BL648" s="28"/>
      <c r="BM648" s="28"/>
      <c r="BN648" s="28"/>
      <c r="BO648" s="28"/>
      <c r="BP648" s="28"/>
      <c r="BQ648" s="28"/>
      <c r="BR648" s="28"/>
      <c r="BS648" s="28"/>
      <c r="BT648" s="28"/>
      <c r="BU648" s="28"/>
      <c r="BV648" s="28"/>
      <c r="BW648" s="28"/>
      <c r="BX648" s="28"/>
    </row>
    <row r="649" spans="3:76" ht="15.75" customHeight="1" x14ac:dyDescent="0.15">
      <c r="C649" s="55"/>
      <c r="D649" s="55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98"/>
      <c r="BE649" s="51"/>
      <c r="BF649" s="28"/>
      <c r="BG649" s="28"/>
      <c r="BH649" s="28"/>
      <c r="BI649" s="28"/>
      <c r="BJ649" s="28"/>
      <c r="BK649" s="28"/>
      <c r="BL649" s="28"/>
      <c r="BM649" s="28"/>
      <c r="BN649" s="28"/>
      <c r="BO649" s="28"/>
      <c r="BP649" s="28"/>
      <c r="BQ649" s="28"/>
      <c r="BR649" s="28"/>
      <c r="BS649" s="28"/>
      <c r="BT649" s="28"/>
      <c r="BU649" s="28"/>
      <c r="BV649" s="28"/>
      <c r="BW649" s="28"/>
      <c r="BX649" s="28"/>
    </row>
    <row r="650" spans="3:76" ht="15.75" customHeight="1" x14ac:dyDescent="0.15">
      <c r="C650" s="55"/>
      <c r="D650" s="55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98"/>
      <c r="BE650" s="51"/>
      <c r="BF650" s="28"/>
      <c r="BG650" s="28"/>
      <c r="BH650" s="28"/>
      <c r="BI650" s="28"/>
      <c r="BJ650" s="28"/>
      <c r="BK650" s="28"/>
      <c r="BL650" s="28"/>
      <c r="BM650" s="28"/>
      <c r="BN650" s="28"/>
      <c r="BO650" s="28"/>
      <c r="BP650" s="28"/>
      <c r="BQ650" s="28"/>
      <c r="BR650" s="28"/>
      <c r="BS650" s="28"/>
      <c r="BT650" s="28"/>
      <c r="BU650" s="28"/>
      <c r="BV650" s="28"/>
      <c r="BW650" s="28"/>
      <c r="BX650" s="28"/>
    </row>
    <row r="651" spans="3:76" ht="15.75" customHeight="1" x14ac:dyDescent="0.15">
      <c r="C651" s="55"/>
      <c r="D651" s="55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98"/>
      <c r="BE651" s="51"/>
      <c r="BF651" s="28"/>
      <c r="BG651" s="28"/>
      <c r="BH651" s="28"/>
      <c r="BI651" s="28"/>
      <c r="BJ651" s="28"/>
      <c r="BK651" s="28"/>
      <c r="BL651" s="28"/>
      <c r="BM651" s="28"/>
      <c r="BN651" s="28"/>
      <c r="BO651" s="28"/>
      <c r="BP651" s="28"/>
      <c r="BQ651" s="28"/>
      <c r="BR651" s="28"/>
      <c r="BS651" s="28"/>
      <c r="BT651" s="28"/>
      <c r="BU651" s="28"/>
      <c r="BV651" s="28"/>
      <c r="BW651" s="28"/>
      <c r="BX651" s="28"/>
    </row>
    <row r="652" spans="3:76" ht="15.75" customHeight="1" x14ac:dyDescent="0.15">
      <c r="C652" s="55"/>
      <c r="D652" s="55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98"/>
      <c r="BE652" s="51"/>
      <c r="BF652" s="28"/>
      <c r="BG652" s="28"/>
      <c r="BH652" s="28"/>
      <c r="BI652" s="28"/>
      <c r="BJ652" s="28"/>
      <c r="BK652" s="28"/>
      <c r="BL652" s="28"/>
      <c r="BM652" s="28"/>
      <c r="BN652" s="28"/>
      <c r="BO652" s="28"/>
      <c r="BP652" s="28"/>
      <c r="BQ652" s="28"/>
      <c r="BR652" s="28"/>
      <c r="BS652" s="28"/>
      <c r="BT652" s="28"/>
      <c r="BU652" s="28"/>
      <c r="BV652" s="28"/>
      <c r="BW652" s="28"/>
      <c r="BX652" s="28"/>
    </row>
    <row r="653" spans="3:76" ht="15.75" customHeight="1" x14ac:dyDescent="0.15">
      <c r="C653" s="55"/>
      <c r="D653" s="55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98"/>
      <c r="BE653" s="51"/>
      <c r="BF653" s="28"/>
      <c r="BG653" s="28"/>
      <c r="BH653" s="28"/>
      <c r="BI653" s="28"/>
      <c r="BJ653" s="28"/>
      <c r="BK653" s="28"/>
      <c r="BL653" s="28"/>
      <c r="BM653" s="28"/>
      <c r="BN653" s="28"/>
      <c r="BO653" s="28"/>
      <c r="BP653" s="28"/>
      <c r="BQ653" s="28"/>
      <c r="BR653" s="28"/>
      <c r="BS653" s="28"/>
      <c r="BT653" s="28"/>
      <c r="BU653" s="28"/>
      <c r="BV653" s="28"/>
      <c r="BW653" s="28"/>
      <c r="BX653" s="28"/>
    </row>
    <row r="654" spans="3:76" ht="15.75" customHeight="1" x14ac:dyDescent="0.15">
      <c r="C654" s="55"/>
      <c r="D654" s="55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98"/>
      <c r="BE654" s="51"/>
      <c r="BF654" s="28"/>
      <c r="BG654" s="28"/>
      <c r="BH654" s="28"/>
      <c r="BI654" s="28"/>
      <c r="BJ654" s="28"/>
      <c r="BK654" s="28"/>
      <c r="BL654" s="28"/>
      <c r="BM654" s="28"/>
      <c r="BN654" s="28"/>
      <c r="BO654" s="28"/>
      <c r="BP654" s="28"/>
      <c r="BQ654" s="28"/>
      <c r="BR654" s="28"/>
      <c r="BS654" s="28"/>
      <c r="BT654" s="28"/>
      <c r="BU654" s="28"/>
      <c r="BV654" s="28"/>
      <c r="BW654" s="28"/>
      <c r="BX654" s="28"/>
    </row>
    <row r="655" spans="3:76" ht="15.75" customHeight="1" x14ac:dyDescent="0.15">
      <c r="C655" s="55"/>
      <c r="D655" s="55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98"/>
      <c r="BE655" s="51"/>
      <c r="BF655" s="28"/>
      <c r="BG655" s="28"/>
      <c r="BH655" s="28"/>
      <c r="BI655" s="28"/>
      <c r="BJ655" s="28"/>
      <c r="BK655" s="28"/>
      <c r="BL655" s="28"/>
      <c r="BM655" s="28"/>
      <c r="BN655" s="28"/>
      <c r="BO655" s="28"/>
      <c r="BP655" s="28"/>
      <c r="BQ655" s="28"/>
      <c r="BR655" s="28"/>
      <c r="BS655" s="28"/>
      <c r="BT655" s="28"/>
      <c r="BU655" s="28"/>
      <c r="BV655" s="28"/>
      <c r="BW655" s="28"/>
      <c r="BX655" s="28"/>
    </row>
    <row r="656" spans="3:76" ht="15.75" customHeight="1" x14ac:dyDescent="0.15">
      <c r="C656" s="55"/>
      <c r="D656" s="55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98"/>
      <c r="BE656" s="51"/>
      <c r="BF656" s="28"/>
      <c r="BG656" s="28"/>
      <c r="BH656" s="28"/>
      <c r="BI656" s="28"/>
      <c r="BJ656" s="28"/>
      <c r="BK656" s="28"/>
      <c r="BL656" s="28"/>
      <c r="BM656" s="28"/>
      <c r="BN656" s="28"/>
      <c r="BO656" s="28"/>
      <c r="BP656" s="28"/>
      <c r="BQ656" s="28"/>
      <c r="BR656" s="28"/>
      <c r="BS656" s="28"/>
      <c r="BT656" s="28"/>
      <c r="BU656" s="28"/>
      <c r="BV656" s="28"/>
      <c r="BW656" s="28"/>
      <c r="BX656" s="28"/>
    </row>
    <row r="657" spans="3:76" ht="15.75" customHeight="1" x14ac:dyDescent="0.15">
      <c r="C657" s="55"/>
      <c r="D657" s="55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98"/>
      <c r="BE657" s="51"/>
      <c r="BF657" s="28"/>
      <c r="BG657" s="28"/>
      <c r="BH657" s="28"/>
      <c r="BI657" s="28"/>
      <c r="BJ657" s="28"/>
      <c r="BK657" s="28"/>
      <c r="BL657" s="28"/>
      <c r="BM657" s="28"/>
      <c r="BN657" s="28"/>
      <c r="BO657" s="28"/>
      <c r="BP657" s="28"/>
      <c r="BQ657" s="28"/>
      <c r="BR657" s="28"/>
      <c r="BS657" s="28"/>
      <c r="BT657" s="28"/>
      <c r="BU657" s="28"/>
      <c r="BV657" s="28"/>
      <c r="BW657" s="28"/>
      <c r="BX657" s="28"/>
    </row>
    <row r="658" spans="3:76" ht="15.75" customHeight="1" x14ac:dyDescent="0.15">
      <c r="C658" s="55"/>
      <c r="D658" s="55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98"/>
      <c r="BE658" s="51"/>
      <c r="BF658" s="28"/>
      <c r="BG658" s="28"/>
      <c r="BH658" s="28"/>
      <c r="BI658" s="28"/>
      <c r="BJ658" s="28"/>
      <c r="BK658" s="28"/>
      <c r="BL658" s="28"/>
      <c r="BM658" s="28"/>
      <c r="BN658" s="28"/>
      <c r="BO658" s="28"/>
      <c r="BP658" s="28"/>
      <c r="BQ658" s="28"/>
      <c r="BR658" s="28"/>
      <c r="BS658" s="28"/>
      <c r="BT658" s="28"/>
      <c r="BU658" s="28"/>
      <c r="BV658" s="28"/>
      <c r="BW658" s="28"/>
      <c r="BX658" s="28"/>
    </row>
    <row r="659" spans="3:76" ht="15.75" customHeight="1" x14ac:dyDescent="0.15">
      <c r="C659" s="55"/>
      <c r="D659" s="55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98"/>
      <c r="BE659" s="51"/>
      <c r="BF659" s="28"/>
      <c r="BG659" s="28"/>
      <c r="BH659" s="28"/>
      <c r="BI659" s="28"/>
      <c r="BJ659" s="28"/>
      <c r="BK659" s="28"/>
      <c r="BL659" s="28"/>
      <c r="BM659" s="28"/>
      <c r="BN659" s="28"/>
      <c r="BO659" s="28"/>
      <c r="BP659" s="28"/>
      <c r="BQ659" s="28"/>
      <c r="BR659" s="28"/>
      <c r="BS659" s="28"/>
      <c r="BT659" s="28"/>
      <c r="BU659" s="28"/>
      <c r="BV659" s="28"/>
      <c r="BW659" s="28"/>
      <c r="BX659" s="28"/>
    </row>
    <row r="660" spans="3:76" ht="15.75" customHeight="1" x14ac:dyDescent="0.15">
      <c r="C660" s="55"/>
      <c r="D660" s="55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98"/>
      <c r="BE660" s="51"/>
      <c r="BF660" s="28"/>
      <c r="BG660" s="28"/>
      <c r="BH660" s="28"/>
      <c r="BI660" s="28"/>
      <c r="BJ660" s="28"/>
      <c r="BK660" s="28"/>
      <c r="BL660" s="28"/>
      <c r="BM660" s="28"/>
      <c r="BN660" s="28"/>
      <c r="BO660" s="28"/>
      <c r="BP660" s="28"/>
      <c r="BQ660" s="28"/>
      <c r="BR660" s="28"/>
      <c r="BS660" s="28"/>
      <c r="BT660" s="28"/>
      <c r="BU660" s="28"/>
      <c r="BV660" s="28"/>
      <c r="BW660" s="28"/>
      <c r="BX660" s="28"/>
    </row>
    <row r="661" spans="3:76" ht="15.75" customHeight="1" x14ac:dyDescent="0.15">
      <c r="C661" s="55"/>
      <c r="D661" s="55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98"/>
      <c r="BE661" s="51"/>
      <c r="BF661" s="28"/>
      <c r="BG661" s="28"/>
      <c r="BH661" s="28"/>
      <c r="BI661" s="28"/>
      <c r="BJ661" s="28"/>
      <c r="BK661" s="28"/>
      <c r="BL661" s="28"/>
      <c r="BM661" s="28"/>
      <c r="BN661" s="28"/>
      <c r="BO661" s="28"/>
      <c r="BP661" s="28"/>
      <c r="BQ661" s="28"/>
      <c r="BR661" s="28"/>
      <c r="BS661" s="28"/>
      <c r="BT661" s="28"/>
      <c r="BU661" s="28"/>
      <c r="BV661" s="28"/>
      <c r="BW661" s="28"/>
      <c r="BX661" s="28"/>
    </row>
    <row r="662" spans="3:76" ht="15.75" customHeight="1" x14ac:dyDescent="0.15">
      <c r="C662" s="55"/>
      <c r="D662" s="55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98"/>
      <c r="BE662" s="51"/>
      <c r="BF662" s="28"/>
      <c r="BG662" s="28"/>
      <c r="BH662" s="28"/>
      <c r="BI662" s="28"/>
      <c r="BJ662" s="28"/>
      <c r="BK662" s="28"/>
      <c r="BL662" s="28"/>
      <c r="BM662" s="28"/>
      <c r="BN662" s="28"/>
      <c r="BO662" s="28"/>
      <c r="BP662" s="28"/>
      <c r="BQ662" s="28"/>
      <c r="BR662" s="28"/>
      <c r="BS662" s="28"/>
      <c r="BT662" s="28"/>
      <c r="BU662" s="28"/>
      <c r="BV662" s="28"/>
      <c r="BW662" s="28"/>
      <c r="BX662" s="28"/>
    </row>
    <row r="663" spans="3:76" ht="15.75" customHeight="1" x14ac:dyDescent="0.15">
      <c r="C663" s="55"/>
      <c r="D663" s="55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98"/>
      <c r="BE663" s="51"/>
      <c r="BF663" s="28"/>
      <c r="BG663" s="28"/>
      <c r="BH663" s="28"/>
      <c r="BI663" s="28"/>
      <c r="BJ663" s="28"/>
      <c r="BK663" s="28"/>
      <c r="BL663" s="28"/>
      <c r="BM663" s="28"/>
      <c r="BN663" s="28"/>
      <c r="BO663" s="28"/>
      <c r="BP663" s="28"/>
      <c r="BQ663" s="28"/>
      <c r="BR663" s="28"/>
      <c r="BS663" s="28"/>
      <c r="BT663" s="28"/>
      <c r="BU663" s="28"/>
      <c r="BV663" s="28"/>
      <c r="BW663" s="28"/>
      <c r="BX663" s="28"/>
    </row>
    <row r="664" spans="3:76" ht="15.75" customHeight="1" x14ac:dyDescent="0.15">
      <c r="C664" s="55"/>
      <c r="D664" s="55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98"/>
      <c r="BE664" s="51"/>
      <c r="BF664" s="28"/>
      <c r="BG664" s="28"/>
      <c r="BH664" s="28"/>
      <c r="BI664" s="28"/>
      <c r="BJ664" s="28"/>
      <c r="BK664" s="28"/>
      <c r="BL664" s="28"/>
      <c r="BM664" s="28"/>
      <c r="BN664" s="28"/>
      <c r="BO664" s="28"/>
      <c r="BP664" s="28"/>
      <c r="BQ664" s="28"/>
      <c r="BR664" s="28"/>
      <c r="BS664" s="28"/>
      <c r="BT664" s="28"/>
      <c r="BU664" s="28"/>
      <c r="BV664" s="28"/>
      <c r="BW664" s="28"/>
      <c r="BX664" s="28"/>
    </row>
    <row r="665" spans="3:76" ht="15.75" customHeight="1" x14ac:dyDescent="0.15">
      <c r="C665" s="55"/>
      <c r="D665" s="55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98"/>
      <c r="BE665" s="51"/>
      <c r="BF665" s="28"/>
      <c r="BG665" s="28"/>
      <c r="BH665" s="28"/>
      <c r="BI665" s="28"/>
      <c r="BJ665" s="28"/>
      <c r="BK665" s="28"/>
      <c r="BL665" s="28"/>
      <c r="BM665" s="28"/>
      <c r="BN665" s="28"/>
      <c r="BO665" s="28"/>
      <c r="BP665" s="28"/>
      <c r="BQ665" s="28"/>
      <c r="BR665" s="28"/>
      <c r="BS665" s="28"/>
      <c r="BT665" s="28"/>
      <c r="BU665" s="28"/>
      <c r="BV665" s="28"/>
      <c r="BW665" s="28"/>
      <c r="BX665" s="28"/>
    </row>
    <row r="666" spans="3:76" ht="15.75" customHeight="1" x14ac:dyDescent="0.15">
      <c r="C666" s="55"/>
      <c r="D666" s="55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98"/>
      <c r="BE666" s="51"/>
      <c r="BF666" s="28"/>
      <c r="BG666" s="28"/>
      <c r="BH666" s="28"/>
      <c r="BI666" s="28"/>
      <c r="BJ666" s="28"/>
      <c r="BK666" s="28"/>
      <c r="BL666" s="28"/>
      <c r="BM666" s="28"/>
      <c r="BN666" s="28"/>
      <c r="BO666" s="28"/>
      <c r="BP666" s="28"/>
      <c r="BQ666" s="28"/>
      <c r="BR666" s="28"/>
      <c r="BS666" s="28"/>
      <c r="BT666" s="28"/>
      <c r="BU666" s="28"/>
      <c r="BV666" s="28"/>
      <c r="BW666" s="28"/>
      <c r="BX666" s="28"/>
    </row>
    <row r="667" spans="3:76" ht="15.75" customHeight="1" x14ac:dyDescent="0.15">
      <c r="C667" s="55"/>
      <c r="D667" s="55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98"/>
      <c r="BE667" s="51"/>
      <c r="BF667" s="28"/>
      <c r="BG667" s="28"/>
      <c r="BH667" s="28"/>
      <c r="BI667" s="28"/>
      <c r="BJ667" s="28"/>
      <c r="BK667" s="28"/>
      <c r="BL667" s="28"/>
      <c r="BM667" s="28"/>
      <c r="BN667" s="28"/>
      <c r="BO667" s="28"/>
      <c r="BP667" s="28"/>
      <c r="BQ667" s="28"/>
      <c r="BR667" s="28"/>
      <c r="BS667" s="28"/>
      <c r="BT667" s="28"/>
      <c r="BU667" s="28"/>
      <c r="BV667" s="28"/>
      <c r="BW667" s="28"/>
      <c r="BX667" s="28"/>
    </row>
    <row r="668" spans="3:76" ht="15.75" customHeight="1" x14ac:dyDescent="0.15">
      <c r="C668" s="55"/>
      <c r="D668" s="55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98"/>
      <c r="BE668" s="51"/>
      <c r="BF668" s="28"/>
      <c r="BG668" s="28"/>
      <c r="BH668" s="28"/>
      <c r="BI668" s="28"/>
      <c r="BJ668" s="28"/>
      <c r="BK668" s="28"/>
      <c r="BL668" s="28"/>
      <c r="BM668" s="28"/>
      <c r="BN668" s="28"/>
      <c r="BO668" s="28"/>
      <c r="BP668" s="28"/>
      <c r="BQ668" s="28"/>
      <c r="BR668" s="28"/>
      <c r="BS668" s="28"/>
      <c r="BT668" s="28"/>
      <c r="BU668" s="28"/>
      <c r="BV668" s="28"/>
      <c r="BW668" s="28"/>
      <c r="BX668" s="28"/>
    </row>
    <row r="669" spans="3:76" ht="15.75" customHeight="1" x14ac:dyDescent="0.15">
      <c r="C669" s="55"/>
      <c r="D669" s="55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98"/>
      <c r="BE669" s="51"/>
      <c r="BF669" s="28"/>
      <c r="BG669" s="28"/>
      <c r="BH669" s="28"/>
      <c r="BI669" s="28"/>
      <c r="BJ669" s="28"/>
      <c r="BK669" s="28"/>
      <c r="BL669" s="28"/>
      <c r="BM669" s="28"/>
      <c r="BN669" s="28"/>
      <c r="BO669" s="28"/>
      <c r="BP669" s="28"/>
      <c r="BQ669" s="28"/>
      <c r="BR669" s="28"/>
      <c r="BS669" s="28"/>
      <c r="BT669" s="28"/>
      <c r="BU669" s="28"/>
      <c r="BV669" s="28"/>
      <c r="BW669" s="28"/>
      <c r="BX669" s="28"/>
    </row>
    <row r="670" spans="3:76" ht="15.75" customHeight="1" x14ac:dyDescent="0.15">
      <c r="C670" s="55"/>
      <c r="D670" s="55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98"/>
      <c r="BE670" s="51"/>
      <c r="BF670" s="28"/>
      <c r="BG670" s="28"/>
      <c r="BH670" s="28"/>
      <c r="BI670" s="28"/>
      <c r="BJ670" s="28"/>
      <c r="BK670" s="28"/>
      <c r="BL670" s="28"/>
      <c r="BM670" s="28"/>
      <c r="BN670" s="28"/>
      <c r="BO670" s="28"/>
      <c r="BP670" s="28"/>
      <c r="BQ670" s="28"/>
      <c r="BR670" s="28"/>
      <c r="BS670" s="28"/>
      <c r="BT670" s="28"/>
      <c r="BU670" s="28"/>
      <c r="BV670" s="28"/>
      <c r="BW670" s="28"/>
      <c r="BX670" s="28"/>
    </row>
    <row r="671" spans="3:76" ht="15.75" customHeight="1" x14ac:dyDescent="0.15">
      <c r="C671" s="55"/>
      <c r="D671" s="55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98"/>
      <c r="BE671" s="51"/>
      <c r="BF671" s="28"/>
      <c r="BG671" s="28"/>
      <c r="BH671" s="28"/>
      <c r="BI671" s="28"/>
      <c r="BJ671" s="28"/>
      <c r="BK671" s="28"/>
      <c r="BL671" s="28"/>
      <c r="BM671" s="28"/>
      <c r="BN671" s="28"/>
      <c r="BO671" s="28"/>
      <c r="BP671" s="28"/>
      <c r="BQ671" s="28"/>
      <c r="BR671" s="28"/>
      <c r="BS671" s="28"/>
      <c r="BT671" s="28"/>
      <c r="BU671" s="28"/>
      <c r="BV671" s="28"/>
      <c r="BW671" s="28"/>
      <c r="BX671" s="28"/>
    </row>
    <row r="672" spans="3:76" ht="15.75" customHeight="1" x14ac:dyDescent="0.15">
      <c r="C672" s="55"/>
      <c r="D672" s="55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98"/>
      <c r="BE672" s="51"/>
      <c r="BF672" s="28"/>
      <c r="BG672" s="28"/>
      <c r="BH672" s="28"/>
      <c r="BI672" s="28"/>
      <c r="BJ672" s="28"/>
      <c r="BK672" s="28"/>
      <c r="BL672" s="28"/>
      <c r="BM672" s="28"/>
      <c r="BN672" s="28"/>
      <c r="BO672" s="28"/>
      <c r="BP672" s="28"/>
      <c r="BQ672" s="28"/>
      <c r="BR672" s="28"/>
      <c r="BS672" s="28"/>
      <c r="BT672" s="28"/>
      <c r="BU672" s="28"/>
      <c r="BV672" s="28"/>
      <c r="BW672" s="28"/>
      <c r="BX672" s="28"/>
    </row>
    <row r="673" spans="3:76" ht="15.75" customHeight="1" x14ac:dyDescent="0.15">
      <c r="C673" s="55"/>
      <c r="D673" s="55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98"/>
      <c r="BE673" s="51"/>
      <c r="BF673" s="28"/>
      <c r="BG673" s="28"/>
      <c r="BH673" s="28"/>
      <c r="BI673" s="28"/>
      <c r="BJ673" s="28"/>
      <c r="BK673" s="28"/>
      <c r="BL673" s="28"/>
      <c r="BM673" s="28"/>
      <c r="BN673" s="28"/>
      <c r="BO673" s="28"/>
      <c r="BP673" s="28"/>
      <c r="BQ673" s="28"/>
      <c r="BR673" s="28"/>
      <c r="BS673" s="28"/>
      <c r="BT673" s="28"/>
      <c r="BU673" s="28"/>
      <c r="BV673" s="28"/>
      <c r="BW673" s="28"/>
      <c r="BX673" s="28"/>
    </row>
    <row r="674" spans="3:76" ht="15.75" customHeight="1" x14ac:dyDescent="0.15">
      <c r="C674" s="55"/>
      <c r="D674" s="55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98"/>
      <c r="BE674" s="51"/>
      <c r="BF674" s="28"/>
      <c r="BG674" s="28"/>
      <c r="BH674" s="28"/>
      <c r="BI674" s="28"/>
      <c r="BJ674" s="28"/>
      <c r="BK674" s="28"/>
      <c r="BL674" s="28"/>
      <c r="BM674" s="28"/>
      <c r="BN674" s="28"/>
      <c r="BO674" s="28"/>
      <c r="BP674" s="28"/>
      <c r="BQ674" s="28"/>
      <c r="BR674" s="28"/>
      <c r="BS674" s="28"/>
      <c r="BT674" s="28"/>
      <c r="BU674" s="28"/>
      <c r="BV674" s="28"/>
      <c r="BW674" s="28"/>
      <c r="BX674" s="28"/>
    </row>
    <row r="675" spans="3:76" ht="15.75" customHeight="1" x14ac:dyDescent="0.15">
      <c r="C675" s="55"/>
      <c r="D675" s="55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98"/>
      <c r="BE675" s="51"/>
      <c r="BF675" s="28"/>
      <c r="BG675" s="28"/>
      <c r="BH675" s="28"/>
      <c r="BI675" s="28"/>
      <c r="BJ675" s="28"/>
      <c r="BK675" s="28"/>
      <c r="BL675" s="28"/>
      <c r="BM675" s="28"/>
      <c r="BN675" s="28"/>
      <c r="BO675" s="28"/>
      <c r="BP675" s="28"/>
      <c r="BQ675" s="28"/>
      <c r="BR675" s="28"/>
      <c r="BS675" s="28"/>
      <c r="BT675" s="28"/>
      <c r="BU675" s="28"/>
      <c r="BV675" s="28"/>
      <c r="BW675" s="28"/>
      <c r="BX675" s="28"/>
    </row>
    <row r="676" spans="3:76" ht="15.75" customHeight="1" x14ac:dyDescent="0.15">
      <c r="C676" s="55"/>
      <c r="D676" s="55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98"/>
      <c r="BE676" s="51"/>
      <c r="BF676" s="28"/>
      <c r="BG676" s="28"/>
      <c r="BH676" s="28"/>
      <c r="BI676" s="28"/>
      <c r="BJ676" s="28"/>
      <c r="BK676" s="28"/>
      <c r="BL676" s="28"/>
      <c r="BM676" s="28"/>
      <c r="BN676" s="28"/>
      <c r="BO676" s="28"/>
      <c r="BP676" s="28"/>
      <c r="BQ676" s="28"/>
      <c r="BR676" s="28"/>
      <c r="BS676" s="28"/>
      <c r="BT676" s="28"/>
      <c r="BU676" s="28"/>
      <c r="BV676" s="28"/>
      <c r="BW676" s="28"/>
      <c r="BX676" s="28"/>
    </row>
    <row r="677" spans="3:76" ht="15.75" customHeight="1" x14ac:dyDescent="0.15">
      <c r="C677" s="55"/>
      <c r="D677" s="55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98"/>
      <c r="BE677" s="51"/>
      <c r="BF677" s="28"/>
      <c r="BG677" s="28"/>
      <c r="BH677" s="28"/>
      <c r="BI677" s="28"/>
      <c r="BJ677" s="28"/>
      <c r="BK677" s="28"/>
      <c r="BL677" s="28"/>
      <c r="BM677" s="28"/>
      <c r="BN677" s="28"/>
      <c r="BO677" s="28"/>
      <c r="BP677" s="28"/>
      <c r="BQ677" s="28"/>
      <c r="BR677" s="28"/>
      <c r="BS677" s="28"/>
      <c r="BT677" s="28"/>
      <c r="BU677" s="28"/>
      <c r="BV677" s="28"/>
      <c r="BW677" s="28"/>
      <c r="BX677" s="28"/>
    </row>
    <row r="678" spans="3:76" ht="15.75" customHeight="1" x14ac:dyDescent="0.15">
      <c r="C678" s="55"/>
      <c r="D678" s="55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98"/>
      <c r="BE678" s="51"/>
      <c r="BF678" s="28"/>
      <c r="BG678" s="28"/>
      <c r="BH678" s="28"/>
      <c r="BI678" s="28"/>
      <c r="BJ678" s="28"/>
      <c r="BK678" s="28"/>
      <c r="BL678" s="28"/>
      <c r="BM678" s="28"/>
      <c r="BN678" s="28"/>
      <c r="BO678" s="28"/>
      <c r="BP678" s="28"/>
      <c r="BQ678" s="28"/>
      <c r="BR678" s="28"/>
      <c r="BS678" s="28"/>
      <c r="BT678" s="28"/>
      <c r="BU678" s="28"/>
      <c r="BV678" s="28"/>
      <c r="BW678" s="28"/>
      <c r="BX678" s="28"/>
    </row>
    <row r="679" spans="3:76" ht="15.75" customHeight="1" x14ac:dyDescent="0.15">
      <c r="C679" s="55"/>
      <c r="D679" s="55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98"/>
      <c r="BE679" s="51"/>
      <c r="BF679" s="28"/>
      <c r="BG679" s="28"/>
      <c r="BH679" s="28"/>
      <c r="BI679" s="28"/>
      <c r="BJ679" s="28"/>
      <c r="BK679" s="28"/>
      <c r="BL679" s="28"/>
      <c r="BM679" s="28"/>
      <c r="BN679" s="28"/>
      <c r="BO679" s="28"/>
      <c r="BP679" s="28"/>
      <c r="BQ679" s="28"/>
      <c r="BR679" s="28"/>
      <c r="BS679" s="28"/>
      <c r="BT679" s="28"/>
      <c r="BU679" s="28"/>
      <c r="BV679" s="28"/>
      <c r="BW679" s="28"/>
      <c r="BX679" s="28"/>
    </row>
    <row r="680" spans="3:76" ht="15.75" customHeight="1" x14ac:dyDescent="0.15">
      <c r="C680" s="55"/>
      <c r="D680" s="55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98"/>
      <c r="BE680" s="51"/>
      <c r="BF680" s="28"/>
      <c r="BG680" s="28"/>
      <c r="BH680" s="28"/>
      <c r="BI680" s="28"/>
      <c r="BJ680" s="28"/>
      <c r="BK680" s="28"/>
      <c r="BL680" s="28"/>
      <c r="BM680" s="28"/>
      <c r="BN680" s="28"/>
      <c r="BO680" s="28"/>
      <c r="BP680" s="28"/>
      <c r="BQ680" s="28"/>
      <c r="BR680" s="28"/>
      <c r="BS680" s="28"/>
      <c r="BT680" s="28"/>
      <c r="BU680" s="28"/>
      <c r="BV680" s="28"/>
      <c r="BW680" s="28"/>
      <c r="BX680" s="28"/>
    </row>
    <row r="681" spans="3:76" ht="15.75" customHeight="1" x14ac:dyDescent="0.15">
      <c r="C681" s="55"/>
      <c r="D681" s="55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98"/>
      <c r="BE681" s="51"/>
      <c r="BF681" s="28"/>
      <c r="BG681" s="28"/>
      <c r="BH681" s="28"/>
      <c r="BI681" s="28"/>
      <c r="BJ681" s="28"/>
      <c r="BK681" s="28"/>
      <c r="BL681" s="28"/>
      <c r="BM681" s="28"/>
      <c r="BN681" s="28"/>
      <c r="BO681" s="28"/>
      <c r="BP681" s="28"/>
      <c r="BQ681" s="28"/>
      <c r="BR681" s="28"/>
      <c r="BS681" s="28"/>
      <c r="BT681" s="28"/>
      <c r="BU681" s="28"/>
      <c r="BV681" s="28"/>
      <c r="BW681" s="28"/>
      <c r="BX681" s="28"/>
    </row>
    <row r="682" spans="3:76" ht="15.75" customHeight="1" x14ac:dyDescent="0.15">
      <c r="C682" s="55"/>
      <c r="D682" s="55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98"/>
      <c r="BE682" s="51"/>
      <c r="BF682" s="28"/>
      <c r="BG682" s="28"/>
      <c r="BH682" s="28"/>
      <c r="BI682" s="28"/>
      <c r="BJ682" s="28"/>
      <c r="BK682" s="28"/>
      <c r="BL682" s="28"/>
      <c r="BM682" s="28"/>
      <c r="BN682" s="28"/>
      <c r="BO682" s="28"/>
      <c r="BP682" s="28"/>
      <c r="BQ682" s="28"/>
      <c r="BR682" s="28"/>
      <c r="BS682" s="28"/>
      <c r="BT682" s="28"/>
      <c r="BU682" s="28"/>
      <c r="BV682" s="28"/>
      <c r="BW682" s="28"/>
      <c r="BX682" s="28"/>
    </row>
    <row r="683" spans="3:76" ht="15.75" customHeight="1" x14ac:dyDescent="0.15">
      <c r="C683" s="55"/>
      <c r="D683" s="55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98"/>
      <c r="BE683" s="51"/>
      <c r="BF683" s="28"/>
      <c r="BG683" s="28"/>
      <c r="BH683" s="28"/>
      <c r="BI683" s="28"/>
      <c r="BJ683" s="28"/>
      <c r="BK683" s="28"/>
      <c r="BL683" s="28"/>
      <c r="BM683" s="28"/>
      <c r="BN683" s="28"/>
      <c r="BO683" s="28"/>
      <c r="BP683" s="28"/>
      <c r="BQ683" s="28"/>
      <c r="BR683" s="28"/>
      <c r="BS683" s="28"/>
      <c r="BT683" s="28"/>
      <c r="BU683" s="28"/>
      <c r="BV683" s="28"/>
      <c r="BW683" s="28"/>
      <c r="BX683" s="28"/>
    </row>
    <row r="684" spans="3:76" ht="15.75" customHeight="1" x14ac:dyDescent="0.15">
      <c r="C684" s="55"/>
      <c r="D684" s="55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98"/>
      <c r="BE684" s="51"/>
      <c r="BF684" s="28"/>
      <c r="BG684" s="28"/>
      <c r="BH684" s="28"/>
      <c r="BI684" s="28"/>
      <c r="BJ684" s="28"/>
      <c r="BK684" s="28"/>
      <c r="BL684" s="28"/>
      <c r="BM684" s="28"/>
      <c r="BN684" s="28"/>
      <c r="BO684" s="28"/>
      <c r="BP684" s="28"/>
      <c r="BQ684" s="28"/>
      <c r="BR684" s="28"/>
      <c r="BS684" s="28"/>
      <c r="BT684" s="28"/>
      <c r="BU684" s="28"/>
      <c r="BV684" s="28"/>
      <c r="BW684" s="28"/>
      <c r="BX684" s="28"/>
    </row>
    <row r="685" spans="3:76" ht="15.75" customHeight="1" x14ac:dyDescent="0.15">
      <c r="C685" s="55"/>
      <c r="D685" s="55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98"/>
      <c r="BE685" s="51"/>
      <c r="BF685" s="28"/>
      <c r="BG685" s="28"/>
      <c r="BH685" s="28"/>
      <c r="BI685" s="28"/>
      <c r="BJ685" s="28"/>
      <c r="BK685" s="28"/>
      <c r="BL685" s="28"/>
      <c r="BM685" s="28"/>
      <c r="BN685" s="28"/>
      <c r="BO685" s="28"/>
      <c r="BP685" s="28"/>
      <c r="BQ685" s="28"/>
      <c r="BR685" s="28"/>
      <c r="BS685" s="28"/>
      <c r="BT685" s="28"/>
      <c r="BU685" s="28"/>
      <c r="BV685" s="28"/>
      <c r="BW685" s="28"/>
      <c r="BX685" s="28"/>
    </row>
    <row r="686" spans="3:76" ht="15.75" customHeight="1" x14ac:dyDescent="0.15">
      <c r="C686" s="55"/>
      <c r="D686" s="55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98"/>
      <c r="BE686" s="51"/>
      <c r="BF686" s="28"/>
      <c r="BG686" s="28"/>
      <c r="BH686" s="28"/>
      <c r="BI686" s="28"/>
      <c r="BJ686" s="28"/>
      <c r="BK686" s="28"/>
      <c r="BL686" s="28"/>
      <c r="BM686" s="28"/>
      <c r="BN686" s="28"/>
      <c r="BO686" s="28"/>
      <c r="BP686" s="28"/>
      <c r="BQ686" s="28"/>
      <c r="BR686" s="28"/>
      <c r="BS686" s="28"/>
      <c r="BT686" s="28"/>
      <c r="BU686" s="28"/>
      <c r="BV686" s="28"/>
      <c r="BW686" s="28"/>
      <c r="BX686" s="28"/>
    </row>
    <row r="687" spans="3:76" ht="15.75" customHeight="1" x14ac:dyDescent="0.15">
      <c r="C687" s="55"/>
      <c r="D687" s="55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98"/>
      <c r="BE687" s="51"/>
      <c r="BF687" s="28"/>
      <c r="BG687" s="28"/>
      <c r="BH687" s="28"/>
      <c r="BI687" s="28"/>
      <c r="BJ687" s="28"/>
      <c r="BK687" s="28"/>
      <c r="BL687" s="28"/>
      <c r="BM687" s="28"/>
      <c r="BN687" s="28"/>
      <c r="BO687" s="28"/>
      <c r="BP687" s="28"/>
      <c r="BQ687" s="28"/>
      <c r="BR687" s="28"/>
      <c r="BS687" s="28"/>
      <c r="BT687" s="28"/>
      <c r="BU687" s="28"/>
      <c r="BV687" s="28"/>
      <c r="BW687" s="28"/>
      <c r="BX687" s="28"/>
    </row>
    <row r="688" spans="3:76" ht="15.75" customHeight="1" x14ac:dyDescent="0.15">
      <c r="C688" s="55"/>
      <c r="D688" s="55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98"/>
      <c r="BE688" s="51"/>
      <c r="BF688" s="28"/>
      <c r="BG688" s="28"/>
      <c r="BH688" s="28"/>
      <c r="BI688" s="28"/>
      <c r="BJ688" s="28"/>
      <c r="BK688" s="28"/>
      <c r="BL688" s="28"/>
      <c r="BM688" s="28"/>
      <c r="BN688" s="28"/>
      <c r="BO688" s="28"/>
      <c r="BP688" s="28"/>
      <c r="BQ688" s="28"/>
      <c r="BR688" s="28"/>
      <c r="BS688" s="28"/>
      <c r="BT688" s="28"/>
      <c r="BU688" s="28"/>
      <c r="BV688" s="28"/>
      <c r="BW688" s="28"/>
      <c r="BX688" s="28"/>
    </row>
    <row r="689" spans="3:76" ht="15.75" customHeight="1" x14ac:dyDescent="0.15">
      <c r="C689" s="55"/>
      <c r="D689" s="55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98"/>
      <c r="BE689" s="51"/>
      <c r="BF689" s="28"/>
      <c r="BG689" s="28"/>
      <c r="BH689" s="28"/>
      <c r="BI689" s="28"/>
      <c r="BJ689" s="28"/>
      <c r="BK689" s="28"/>
      <c r="BL689" s="28"/>
      <c r="BM689" s="28"/>
      <c r="BN689" s="28"/>
      <c r="BO689" s="28"/>
      <c r="BP689" s="28"/>
      <c r="BQ689" s="28"/>
      <c r="BR689" s="28"/>
      <c r="BS689" s="28"/>
      <c r="BT689" s="28"/>
      <c r="BU689" s="28"/>
      <c r="BV689" s="28"/>
      <c r="BW689" s="28"/>
      <c r="BX689" s="28"/>
    </row>
    <row r="690" spans="3:76" ht="15.75" customHeight="1" x14ac:dyDescent="0.15">
      <c r="C690" s="55"/>
      <c r="D690" s="55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98"/>
      <c r="BE690" s="51"/>
      <c r="BF690" s="28"/>
      <c r="BG690" s="28"/>
      <c r="BH690" s="28"/>
      <c r="BI690" s="28"/>
      <c r="BJ690" s="28"/>
      <c r="BK690" s="28"/>
      <c r="BL690" s="28"/>
      <c r="BM690" s="28"/>
      <c r="BN690" s="28"/>
      <c r="BO690" s="28"/>
      <c r="BP690" s="28"/>
      <c r="BQ690" s="28"/>
      <c r="BR690" s="28"/>
      <c r="BS690" s="28"/>
      <c r="BT690" s="28"/>
      <c r="BU690" s="28"/>
      <c r="BV690" s="28"/>
      <c r="BW690" s="28"/>
      <c r="BX690" s="28"/>
    </row>
    <row r="691" spans="3:76" ht="15.75" customHeight="1" x14ac:dyDescent="0.15">
      <c r="C691" s="55"/>
      <c r="D691" s="55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98"/>
      <c r="BE691" s="51"/>
      <c r="BF691" s="28"/>
      <c r="BG691" s="28"/>
      <c r="BH691" s="28"/>
      <c r="BI691" s="28"/>
      <c r="BJ691" s="28"/>
      <c r="BK691" s="28"/>
      <c r="BL691" s="28"/>
      <c r="BM691" s="28"/>
      <c r="BN691" s="28"/>
      <c r="BO691" s="28"/>
      <c r="BP691" s="28"/>
      <c r="BQ691" s="28"/>
      <c r="BR691" s="28"/>
      <c r="BS691" s="28"/>
      <c r="BT691" s="28"/>
      <c r="BU691" s="28"/>
      <c r="BV691" s="28"/>
      <c r="BW691" s="28"/>
      <c r="BX691" s="28"/>
    </row>
    <row r="692" spans="3:76" ht="15.75" customHeight="1" x14ac:dyDescent="0.15">
      <c r="C692" s="55"/>
      <c r="D692" s="55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98"/>
      <c r="BE692" s="51"/>
      <c r="BF692" s="28"/>
      <c r="BG692" s="28"/>
      <c r="BH692" s="28"/>
      <c r="BI692" s="28"/>
      <c r="BJ692" s="28"/>
      <c r="BK692" s="28"/>
      <c r="BL692" s="28"/>
      <c r="BM692" s="28"/>
      <c r="BN692" s="28"/>
      <c r="BO692" s="28"/>
      <c r="BP692" s="28"/>
      <c r="BQ692" s="28"/>
      <c r="BR692" s="28"/>
      <c r="BS692" s="28"/>
      <c r="BT692" s="28"/>
      <c r="BU692" s="28"/>
      <c r="BV692" s="28"/>
      <c r="BW692" s="28"/>
      <c r="BX692" s="28"/>
    </row>
    <row r="693" spans="3:76" ht="15.75" customHeight="1" x14ac:dyDescent="0.15">
      <c r="C693" s="55"/>
      <c r="D693" s="55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98"/>
      <c r="BE693" s="51"/>
      <c r="BF693" s="28"/>
      <c r="BG693" s="28"/>
      <c r="BH693" s="28"/>
      <c r="BI693" s="28"/>
      <c r="BJ693" s="28"/>
      <c r="BK693" s="28"/>
      <c r="BL693" s="28"/>
      <c r="BM693" s="28"/>
      <c r="BN693" s="28"/>
      <c r="BO693" s="28"/>
      <c r="BP693" s="28"/>
      <c r="BQ693" s="28"/>
      <c r="BR693" s="28"/>
      <c r="BS693" s="28"/>
      <c r="BT693" s="28"/>
      <c r="BU693" s="28"/>
      <c r="BV693" s="28"/>
      <c r="BW693" s="28"/>
      <c r="BX693" s="28"/>
    </row>
    <row r="694" spans="3:76" ht="15.75" customHeight="1" x14ac:dyDescent="0.15">
      <c r="C694" s="55"/>
      <c r="D694" s="55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98"/>
      <c r="BE694" s="51"/>
      <c r="BF694" s="28"/>
      <c r="BG694" s="28"/>
      <c r="BH694" s="28"/>
      <c r="BI694" s="28"/>
      <c r="BJ694" s="28"/>
      <c r="BK694" s="28"/>
      <c r="BL694" s="28"/>
      <c r="BM694" s="28"/>
      <c r="BN694" s="28"/>
      <c r="BO694" s="28"/>
      <c r="BP694" s="28"/>
      <c r="BQ694" s="28"/>
      <c r="BR694" s="28"/>
      <c r="BS694" s="28"/>
      <c r="BT694" s="28"/>
      <c r="BU694" s="28"/>
      <c r="BV694" s="28"/>
      <c r="BW694" s="28"/>
      <c r="BX694" s="28"/>
    </row>
    <row r="695" spans="3:76" ht="15.75" customHeight="1" x14ac:dyDescent="0.15">
      <c r="C695" s="55"/>
      <c r="D695" s="55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98"/>
      <c r="BE695" s="51"/>
      <c r="BF695" s="28"/>
      <c r="BG695" s="28"/>
      <c r="BH695" s="28"/>
      <c r="BI695" s="28"/>
      <c r="BJ695" s="28"/>
      <c r="BK695" s="28"/>
      <c r="BL695" s="28"/>
      <c r="BM695" s="28"/>
      <c r="BN695" s="28"/>
      <c r="BO695" s="28"/>
      <c r="BP695" s="28"/>
      <c r="BQ695" s="28"/>
      <c r="BR695" s="28"/>
      <c r="BS695" s="28"/>
      <c r="BT695" s="28"/>
      <c r="BU695" s="28"/>
      <c r="BV695" s="28"/>
      <c r="BW695" s="28"/>
      <c r="BX695" s="28"/>
    </row>
    <row r="696" spans="3:76" ht="15.75" customHeight="1" x14ac:dyDescent="0.15">
      <c r="C696" s="55"/>
      <c r="D696" s="55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98"/>
      <c r="BE696" s="51"/>
      <c r="BF696" s="28"/>
      <c r="BG696" s="28"/>
      <c r="BH696" s="28"/>
      <c r="BI696" s="28"/>
      <c r="BJ696" s="28"/>
      <c r="BK696" s="28"/>
      <c r="BL696" s="28"/>
      <c r="BM696" s="28"/>
      <c r="BN696" s="28"/>
      <c r="BO696" s="28"/>
      <c r="BP696" s="28"/>
      <c r="BQ696" s="28"/>
      <c r="BR696" s="28"/>
      <c r="BS696" s="28"/>
      <c r="BT696" s="28"/>
      <c r="BU696" s="28"/>
      <c r="BV696" s="28"/>
      <c r="BW696" s="28"/>
      <c r="BX696" s="28"/>
    </row>
    <row r="697" spans="3:76" ht="15.75" customHeight="1" x14ac:dyDescent="0.15">
      <c r="C697" s="55"/>
      <c r="D697" s="55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98"/>
      <c r="BE697" s="51"/>
      <c r="BF697" s="28"/>
      <c r="BG697" s="28"/>
      <c r="BH697" s="28"/>
      <c r="BI697" s="28"/>
      <c r="BJ697" s="28"/>
      <c r="BK697" s="28"/>
      <c r="BL697" s="28"/>
      <c r="BM697" s="28"/>
      <c r="BN697" s="28"/>
      <c r="BO697" s="28"/>
      <c r="BP697" s="28"/>
      <c r="BQ697" s="28"/>
      <c r="BR697" s="28"/>
      <c r="BS697" s="28"/>
      <c r="BT697" s="28"/>
      <c r="BU697" s="28"/>
      <c r="BV697" s="28"/>
      <c r="BW697" s="28"/>
      <c r="BX697" s="28"/>
    </row>
    <row r="698" spans="3:76" ht="15.75" customHeight="1" x14ac:dyDescent="0.15">
      <c r="C698" s="55"/>
      <c r="D698" s="55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98"/>
      <c r="BE698" s="51"/>
      <c r="BF698" s="28"/>
      <c r="BG698" s="28"/>
      <c r="BH698" s="28"/>
      <c r="BI698" s="28"/>
      <c r="BJ698" s="28"/>
      <c r="BK698" s="28"/>
      <c r="BL698" s="28"/>
      <c r="BM698" s="28"/>
      <c r="BN698" s="28"/>
      <c r="BO698" s="28"/>
      <c r="BP698" s="28"/>
      <c r="BQ698" s="28"/>
      <c r="BR698" s="28"/>
      <c r="BS698" s="28"/>
      <c r="BT698" s="28"/>
      <c r="BU698" s="28"/>
      <c r="BV698" s="28"/>
      <c r="BW698" s="28"/>
      <c r="BX698" s="28"/>
    </row>
    <row r="699" spans="3:76" ht="15.75" customHeight="1" x14ac:dyDescent="0.15">
      <c r="C699" s="55"/>
      <c r="D699" s="55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98"/>
      <c r="BE699" s="51"/>
      <c r="BF699" s="28"/>
      <c r="BG699" s="28"/>
      <c r="BH699" s="28"/>
      <c r="BI699" s="28"/>
      <c r="BJ699" s="28"/>
      <c r="BK699" s="28"/>
      <c r="BL699" s="28"/>
      <c r="BM699" s="28"/>
      <c r="BN699" s="28"/>
      <c r="BO699" s="28"/>
      <c r="BP699" s="28"/>
      <c r="BQ699" s="28"/>
      <c r="BR699" s="28"/>
      <c r="BS699" s="28"/>
      <c r="BT699" s="28"/>
      <c r="BU699" s="28"/>
      <c r="BV699" s="28"/>
      <c r="BW699" s="28"/>
      <c r="BX699" s="28"/>
    </row>
    <row r="700" spans="3:76" ht="15.75" customHeight="1" x14ac:dyDescent="0.15">
      <c r="C700" s="55"/>
      <c r="D700" s="55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98"/>
      <c r="BE700" s="51"/>
      <c r="BF700" s="28"/>
      <c r="BG700" s="28"/>
      <c r="BH700" s="28"/>
      <c r="BI700" s="28"/>
      <c r="BJ700" s="28"/>
      <c r="BK700" s="28"/>
      <c r="BL700" s="28"/>
      <c r="BM700" s="28"/>
      <c r="BN700" s="28"/>
      <c r="BO700" s="28"/>
      <c r="BP700" s="28"/>
      <c r="BQ700" s="28"/>
      <c r="BR700" s="28"/>
      <c r="BS700" s="28"/>
      <c r="BT700" s="28"/>
      <c r="BU700" s="28"/>
      <c r="BV700" s="28"/>
      <c r="BW700" s="28"/>
      <c r="BX700" s="28"/>
    </row>
    <row r="701" spans="3:76" ht="15.75" customHeight="1" x14ac:dyDescent="0.15">
      <c r="C701" s="55"/>
      <c r="D701" s="55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98"/>
      <c r="BE701" s="51"/>
      <c r="BF701" s="28"/>
      <c r="BG701" s="28"/>
      <c r="BH701" s="28"/>
      <c r="BI701" s="28"/>
      <c r="BJ701" s="28"/>
      <c r="BK701" s="28"/>
      <c r="BL701" s="28"/>
      <c r="BM701" s="28"/>
      <c r="BN701" s="28"/>
      <c r="BO701" s="28"/>
      <c r="BP701" s="28"/>
      <c r="BQ701" s="28"/>
      <c r="BR701" s="28"/>
      <c r="BS701" s="28"/>
      <c r="BT701" s="28"/>
      <c r="BU701" s="28"/>
      <c r="BV701" s="28"/>
      <c r="BW701" s="28"/>
      <c r="BX701" s="28"/>
    </row>
    <row r="702" spans="3:76" ht="15.75" customHeight="1" x14ac:dyDescent="0.15">
      <c r="C702" s="55"/>
      <c r="D702" s="55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98"/>
      <c r="BE702" s="51"/>
      <c r="BF702" s="28"/>
      <c r="BG702" s="28"/>
      <c r="BH702" s="28"/>
      <c r="BI702" s="28"/>
      <c r="BJ702" s="28"/>
      <c r="BK702" s="28"/>
      <c r="BL702" s="28"/>
      <c r="BM702" s="28"/>
      <c r="BN702" s="28"/>
      <c r="BO702" s="28"/>
      <c r="BP702" s="28"/>
      <c r="BQ702" s="28"/>
      <c r="BR702" s="28"/>
      <c r="BS702" s="28"/>
      <c r="BT702" s="28"/>
      <c r="BU702" s="28"/>
      <c r="BV702" s="28"/>
      <c r="BW702" s="28"/>
      <c r="BX702" s="28"/>
    </row>
    <row r="703" spans="3:76" ht="15.75" customHeight="1" x14ac:dyDescent="0.15">
      <c r="C703" s="55"/>
      <c r="D703" s="55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98"/>
      <c r="BE703" s="51"/>
      <c r="BF703" s="28"/>
      <c r="BG703" s="28"/>
      <c r="BH703" s="28"/>
      <c r="BI703" s="28"/>
      <c r="BJ703" s="28"/>
      <c r="BK703" s="28"/>
      <c r="BL703" s="28"/>
      <c r="BM703" s="28"/>
      <c r="BN703" s="28"/>
      <c r="BO703" s="28"/>
      <c r="BP703" s="28"/>
      <c r="BQ703" s="28"/>
      <c r="BR703" s="28"/>
      <c r="BS703" s="28"/>
      <c r="BT703" s="28"/>
      <c r="BU703" s="28"/>
      <c r="BV703" s="28"/>
      <c r="BW703" s="28"/>
      <c r="BX703" s="28"/>
    </row>
    <row r="704" spans="3:76" ht="15.75" customHeight="1" x14ac:dyDescent="0.15">
      <c r="C704" s="55"/>
      <c r="D704" s="55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98"/>
      <c r="BE704" s="51"/>
      <c r="BF704" s="28"/>
      <c r="BG704" s="28"/>
      <c r="BH704" s="28"/>
      <c r="BI704" s="28"/>
      <c r="BJ704" s="28"/>
      <c r="BK704" s="28"/>
      <c r="BL704" s="28"/>
      <c r="BM704" s="28"/>
      <c r="BN704" s="28"/>
      <c r="BO704" s="28"/>
      <c r="BP704" s="28"/>
      <c r="BQ704" s="28"/>
      <c r="BR704" s="28"/>
      <c r="BS704" s="28"/>
      <c r="BT704" s="28"/>
      <c r="BU704" s="28"/>
      <c r="BV704" s="28"/>
      <c r="BW704" s="28"/>
      <c r="BX704" s="28"/>
    </row>
    <row r="705" spans="3:76" ht="15.75" customHeight="1" x14ac:dyDescent="0.15">
      <c r="C705" s="55"/>
      <c r="D705" s="55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98"/>
      <c r="BE705" s="51"/>
      <c r="BF705" s="28"/>
      <c r="BG705" s="28"/>
      <c r="BH705" s="28"/>
      <c r="BI705" s="28"/>
      <c r="BJ705" s="28"/>
      <c r="BK705" s="28"/>
      <c r="BL705" s="28"/>
      <c r="BM705" s="28"/>
      <c r="BN705" s="28"/>
      <c r="BO705" s="28"/>
      <c r="BP705" s="28"/>
      <c r="BQ705" s="28"/>
      <c r="BR705" s="28"/>
      <c r="BS705" s="28"/>
      <c r="BT705" s="28"/>
      <c r="BU705" s="28"/>
      <c r="BV705" s="28"/>
      <c r="BW705" s="28"/>
      <c r="BX705" s="28"/>
    </row>
    <row r="706" spans="3:76" ht="15.75" customHeight="1" x14ac:dyDescent="0.15">
      <c r="C706" s="55"/>
      <c r="D706" s="55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98"/>
      <c r="BE706" s="51"/>
      <c r="BF706" s="28"/>
      <c r="BG706" s="28"/>
      <c r="BH706" s="28"/>
      <c r="BI706" s="28"/>
      <c r="BJ706" s="28"/>
      <c r="BK706" s="28"/>
      <c r="BL706" s="28"/>
      <c r="BM706" s="28"/>
      <c r="BN706" s="28"/>
      <c r="BO706" s="28"/>
      <c r="BP706" s="28"/>
      <c r="BQ706" s="28"/>
      <c r="BR706" s="28"/>
      <c r="BS706" s="28"/>
      <c r="BT706" s="28"/>
      <c r="BU706" s="28"/>
      <c r="BV706" s="28"/>
      <c r="BW706" s="28"/>
      <c r="BX706" s="28"/>
    </row>
    <row r="707" spans="3:76" ht="15.75" customHeight="1" x14ac:dyDescent="0.15">
      <c r="C707" s="55"/>
      <c r="D707" s="55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98"/>
      <c r="BE707" s="51"/>
      <c r="BF707" s="28"/>
      <c r="BG707" s="28"/>
      <c r="BH707" s="28"/>
      <c r="BI707" s="28"/>
      <c r="BJ707" s="28"/>
      <c r="BK707" s="28"/>
      <c r="BL707" s="28"/>
      <c r="BM707" s="28"/>
      <c r="BN707" s="28"/>
      <c r="BO707" s="28"/>
      <c r="BP707" s="28"/>
      <c r="BQ707" s="28"/>
      <c r="BR707" s="28"/>
      <c r="BS707" s="28"/>
      <c r="BT707" s="28"/>
      <c r="BU707" s="28"/>
      <c r="BV707" s="28"/>
      <c r="BW707" s="28"/>
      <c r="BX707" s="28"/>
    </row>
    <row r="708" spans="3:76" ht="15.75" customHeight="1" x14ac:dyDescent="0.15">
      <c r="C708" s="55"/>
      <c r="D708" s="55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98"/>
      <c r="BE708" s="51"/>
      <c r="BF708" s="28"/>
      <c r="BG708" s="28"/>
      <c r="BH708" s="28"/>
      <c r="BI708" s="28"/>
      <c r="BJ708" s="28"/>
      <c r="BK708" s="28"/>
      <c r="BL708" s="28"/>
      <c r="BM708" s="28"/>
      <c r="BN708" s="28"/>
      <c r="BO708" s="28"/>
      <c r="BP708" s="28"/>
      <c r="BQ708" s="28"/>
      <c r="BR708" s="28"/>
      <c r="BS708" s="28"/>
      <c r="BT708" s="28"/>
      <c r="BU708" s="28"/>
      <c r="BV708" s="28"/>
      <c r="BW708" s="28"/>
      <c r="BX708" s="28"/>
    </row>
    <row r="709" spans="3:76" ht="15.75" customHeight="1" x14ac:dyDescent="0.15">
      <c r="C709" s="55"/>
      <c r="D709" s="55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98"/>
      <c r="BE709" s="51"/>
      <c r="BF709" s="28"/>
      <c r="BG709" s="28"/>
      <c r="BH709" s="28"/>
      <c r="BI709" s="28"/>
      <c r="BJ709" s="28"/>
      <c r="BK709" s="28"/>
      <c r="BL709" s="28"/>
      <c r="BM709" s="28"/>
      <c r="BN709" s="28"/>
      <c r="BO709" s="28"/>
      <c r="BP709" s="28"/>
      <c r="BQ709" s="28"/>
      <c r="BR709" s="28"/>
      <c r="BS709" s="28"/>
      <c r="BT709" s="28"/>
      <c r="BU709" s="28"/>
      <c r="BV709" s="28"/>
      <c r="BW709" s="28"/>
      <c r="BX709" s="28"/>
    </row>
    <row r="710" spans="3:76" ht="15.75" customHeight="1" x14ac:dyDescent="0.15">
      <c r="C710" s="55"/>
      <c r="D710" s="55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98"/>
      <c r="BE710" s="51"/>
      <c r="BF710" s="28"/>
      <c r="BG710" s="28"/>
      <c r="BH710" s="28"/>
      <c r="BI710" s="28"/>
      <c r="BJ710" s="28"/>
      <c r="BK710" s="28"/>
      <c r="BL710" s="28"/>
      <c r="BM710" s="28"/>
      <c r="BN710" s="28"/>
      <c r="BO710" s="28"/>
      <c r="BP710" s="28"/>
      <c r="BQ710" s="28"/>
      <c r="BR710" s="28"/>
      <c r="BS710" s="28"/>
      <c r="BT710" s="28"/>
      <c r="BU710" s="28"/>
      <c r="BV710" s="28"/>
      <c r="BW710" s="28"/>
      <c r="BX710" s="28"/>
    </row>
    <row r="711" spans="3:76" ht="15.75" customHeight="1" x14ac:dyDescent="0.15">
      <c r="C711" s="55"/>
      <c r="D711" s="55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98"/>
      <c r="BE711" s="51"/>
      <c r="BF711" s="28"/>
      <c r="BG711" s="28"/>
      <c r="BH711" s="28"/>
      <c r="BI711" s="28"/>
      <c r="BJ711" s="28"/>
      <c r="BK711" s="28"/>
      <c r="BL711" s="28"/>
      <c r="BM711" s="28"/>
      <c r="BN711" s="28"/>
      <c r="BO711" s="28"/>
      <c r="BP711" s="28"/>
      <c r="BQ711" s="28"/>
      <c r="BR711" s="28"/>
      <c r="BS711" s="28"/>
      <c r="BT711" s="28"/>
      <c r="BU711" s="28"/>
      <c r="BV711" s="28"/>
      <c r="BW711" s="28"/>
      <c r="BX711" s="28"/>
    </row>
    <row r="712" spans="3:76" ht="15.75" customHeight="1" x14ac:dyDescent="0.15">
      <c r="C712" s="55"/>
      <c r="D712" s="55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98"/>
      <c r="BE712" s="51"/>
      <c r="BF712" s="28"/>
      <c r="BG712" s="28"/>
      <c r="BH712" s="28"/>
      <c r="BI712" s="28"/>
      <c r="BJ712" s="28"/>
      <c r="BK712" s="28"/>
      <c r="BL712" s="28"/>
      <c r="BM712" s="28"/>
      <c r="BN712" s="28"/>
      <c r="BO712" s="28"/>
      <c r="BP712" s="28"/>
      <c r="BQ712" s="28"/>
      <c r="BR712" s="28"/>
      <c r="BS712" s="28"/>
      <c r="BT712" s="28"/>
      <c r="BU712" s="28"/>
      <c r="BV712" s="28"/>
      <c r="BW712" s="28"/>
      <c r="BX712" s="28"/>
    </row>
    <row r="713" spans="3:76" ht="15.75" customHeight="1" x14ac:dyDescent="0.15">
      <c r="C713" s="55"/>
      <c r="D713" s="55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98"/>
      <c r="BE713" s="51"/>
      <c r="BF713" s="28"/>
      <c r="BG713" s="28"/>
      <c r="BH713" s="28"/>
      <c r="BI713" s="28"/>
      <c r="BJ713" s="28"/>
      <c r="BK713" s="28"/>
      <c r="BL713" s="28"/>
      <c r="BM713" s="28"/>
      <c r="BN713" s="28"/>
      <c r="BO713" s="28"/>
      <c r="BP713" s="28"/>
      <c r="BQ713" s="28"/>
      <c r="BR713" s="28"/>
      <c r="BS713" s="28"/>
      <c r="BT713" s="28"/>
      <c r="BU713" s="28"/>
      <c r="BV713" s="28"/>
      <c r="BW713" s="28"/>
      <c r="BX713" s="28"/>
    </row>
    <row r="714" spans="3:76" ht="15.75" customHeight="1" x14ac:dyDescent="0.15">
      <c r="C714" s="55"/>
      <c r="D714" s="55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98"/>
      <c r="BE714" s="51"/>
      <c r="BF714" s="28"/>
      <c r="BG714" s="28"/>
      <c r="BH714" s="28"/>
      <c r="BI714" s="28"/>
      <c r="BJ714" s="28"/>
      <c r="BK714" s="28"/>
      <c r="BL714" s="28"/>
      <c r="BM714" s="28"/>
      <c r="BN714" s="28"/>
      <c r="BO714" s="28"/>
      <c r="BP714" s="28"/>
      <c r="BQ714" s="28"/>
      <c r="BR714" s="28"/>
      <c r="BS714" s="28"/>
      <c r="BT714" s="28"/>
      <c r="BU714" s="28"/>
      <c r="BV714" s="28"/>
      <c r="BW714" s="28"/>
      <c r="BX714" s="28"/>
    </row>
    <row r="715" spans="3:76" ht="15.75" customHeight="1" x14ac:dyDescent="0.15">
      <c r="C715" s="55"/>
      <c r="D715" s="55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98"/>
      <c r="BE715" s="51"/>
      <c r="BF715" s="28"/>
      <c r="BG715" s="28"/>
      <c r="BH715" s="28"/>
      <c r="BI715" s="28"/>
      <c r="BJ715" s="28"/>
      <c r="BK715" s="28"/>
      <c r="BL715" s="28"/>
      <c r="BM715" s="28"/>
      <c r="BN715" s="28"/>
      <c r="BO715" s="28"/>
      <c r="BP715" s="28"/>
      <c r="BQ715" s="28"/>
      <c r="BR715" s="28"/>
      <c r="BS715" s="28"/>
      <c r="BT715" s="28"/>
      <c r="BU715" s="28"/>
      <c r="BV715" s="28"/>
      <c r="BW715" s="28"/>
      <c r="BX715" s="28"/>
    </row>
    <row r="716" spans="3:76" ht="15.75" customHeight="1" x14ac:dyDescent="0.15">
      <c r="C716" s="55"/>
      <c r="D716" s="55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98"/>
      <c r="BE716" s="51"/>
      <c r="BF716" s="28"/>
      <c r="BG716" s="28"/>
      <c r="BH716" s="28"/>
      <c r="BI716" s="28"/>
      <c r="BJ716" s="28"/>
      <c r="BK716" s="28"/>
      <c r="BL716" s="28"/>
      <c r="BM716" s="28"/>
      <c r="BN716" s="28"/>
      <c r="BO716" s="28"/>
      <c r="BP716" s="28"/>
      <c r="BQ716" s="28"/>
      <c r="BR716" s="28"/>
      <c r="BS716" s="28"/>
      <c r="BT716" s="28"/>
      <c r="BU716" s="28"/>
      <c r="BV716" s="28"/>
      <c r="BW716" s="28"/>
      <c r="BX716" s="28"/>
    </row>
    <row r="717" spans="3:76" ht="15.75" customHeight="1" x14ac:dyDescent="0.15">
      <c r="C717" s="55"/>
      <c r="D717" s="55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98"/>
      <c r="BE717" s="51"/>
      <c r="BF717" s="28"/>
      <c r="BG717" s="28"/>
      <c r="BH717" s="28"/>
      <c r="BI717" s="28"/>
      <c r="BJ717" s="28"/>
      <c r="BK717" s="28"/>
      <c r="BL717" s="28"/>
      <c r="BM717" s="28"/>
      <c r="BN717" s="28"/>
      <c r="BO717" s="28"/>
      <c r="BP717" s="28"/>
      <c r="BQ717" s="28"/>
      <c r="BR717" s="28"/>
      <c r="BS717" s="28"/>
      <c r="BT717" s="28"/>
      <c r="BU717" s="28"/>
      <c r="BV717" s="28"/>
      <c r="BW717" s="28"/>
      <c r="BX717" s="28"/>
    </row>
    <row r="718" spans="3:76" ht="15.75" customHeight="1" x14ac:dyDescent="0.15">
      <c r="C718" s="55"/>
      <c r="D718" s="55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98"/>
      <c r="BE718" s="51"/>
      <c r="BF718" s="28"/>
      <c r="BG718" s="28"/>
      <c r="BH718" s="28"/>
      <c r="BI718" s="28"/>
      <c r="BJ718" s="28"/>
      <c r="BK718" s="28"/>
      <c r="BL718" s="28"/>
      <c r="BM718" s="28"/>
      <c r="BN718" s="28"/>
      <c r="BO718" s="28"/>
      <c r="BP718" s="28"/>
      <c r="BQ718" s="28"/>
      <c r="BR718" s="28"/>
      <c r="BS718" s="28"/>
      <c r="BT718" s="28"/>
      <c r="BU718" s="28"/>
      <c r="BV718" s="28"/>
      <c r="BW718" s="28"/>
      <c r="BX718" s="28"/>
    </row>
    <row r="719" spans="3:76" ht="15.75" customHeight="1" x14ac:dyDescent="0.15">
      <c r="C719" s="55"/>
      <c r="D719" s="55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98"/>
      <c r="BE719" s="51"/>
      <c r="BF719" s="28"/>
      <c r="BG719" s="28"/>
      <c r="BH719" s="28"/>
      <c r="BI719" s="28"/>
      <c r="BJ719" s="28"/>
      <c r="BK719" s="28"/>
      <c r="BL719" s="28"/>
      <c r="BM719" s="28"/>
      <c r="BN719" s="28"/>
      <c r="BO719" s="28"/>
      <c r="BP719" s="28"/>
      <c r="BQ719" s="28"/>
      <c r="BR719" s="28"/>
      <c r="BS719" s="28"/>
      <c r="BT719" s="28"/>
      <c r="BU719" s="28"/>
      <c r="BV719" s="28"/>
      <c r="BW719" s="28"/>
      <c r="BX719" s="28"/>
    </row>
    <row r="720" spans="3:76" ht="15.75" customHeight="1" x14ac:dyDescent="0.15">
      <c r="C720" s="55"/>
      <c r="D720" s="55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98"/>
      <c r="BE720" s="51"/>
      <c r="BF720" s="28"/>
      <c r="BG720" s="28"/>
      <c r="BH720" s="28"/>
      <c r="BI720" s="28"/>
      <c r="BJ720" s="28"/>
      <c r="BK720" s="28"/>
      <c r="BL720" s="28"/>
      <c r="BM720" s="28"/>
      <c r="BN720" s="28"/>
      <c r="BO720" s="28"/>
      <c r="BP720" s="28"/>
      <c r="BQ720" s="28"/>
      <c r="BR720" s="28"/>
      <c r="BS720" s="28"/>
      <c r="BT720" s="28"/>
      <c r="BU720" s="28"/>
      <c r="BV720" s="28"/>
      <c r="BW720" s="28"/>
      <c r="BX720" s="28"/>
    </row>
    <row r="721" spans="3:76" ht="15.75" customHeight="1" x14ac:dyDescent="0.15">
      <c r="C721" s="55"/>
      <c r="D721" s="55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98"/>
      <c r="BE721" s="51"/>
      <c r="BF721" s="28"/>
      <c r="BG721" s="28"/>
      <c r="BH721" s="28"/>
      <c r="BI721" s="28"/>
      <c r="BJ721" s="28"/>
      <c r="BK721" s="28"/>
      <c r="BL721" s="28"/>
      <c r="BM721" s="28"/>
      <c r="BN721" s="28"/>
      <c r="BO721" s="28"/>
      <c r="BP721" s="28"/>
      <c r="BQ721" s="28"/>
      <c r="BR721" s="28"/>
      <c r="BS721" s="28"/>
      <c r="BT721" s="28"/>
      <c r="BU721" s="28"/>
      <c r="BV721" s="28"/>
      <c r="BW721" s="28"/>
      <c r="BX721" s="28"/>
    </row>
    <row r="722" spans="3:76" ht="15.75" customHeight="1" x14ac:dyDescent="0.15">
      <c r="C722" s="55"/>
      <c r="D722" s="55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98"/>
      <c r="BE722" s="51"/>
      <c r="BF722" s="28"/>
      <c r="BG722" s="28"/>
      <c r="BH722" s="28"/>
      <c r="BI722" s="28"/>
      <c r="BJ722" s="28"/>
      <c r="BK722" s="28"/>
      <c r="BL722" s="28"/>
      <c r="BM722" s="28"/>
      <c r="BN722" s="28"/>
      <c r="BO722" s="28"/>
      <c r="BP722" s="28"/>
      <c r="BQ722" s="28"/>
      <c r="BR722" s="28"/>
      <c r="BS722" s="28"/>
      <c r="BT722" s="28"/>
      <c r="BU722" s="28"/>
      <c r="BV722" s="28"/>
      <c r="BW722" s="28"/>
      <c r="BX722" s="28"/>
    </row>
    <row r="723" spans="3:76" ht="15.75" customHeight="1" x14ac:dyDescent="0.15">
      <c r="C723" s="55"/>
      <c r="D723" s="55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98"/>
      <c r="BE723" s="51"/>
      <c r="BF723" s="28"/>
      <c r="BG723" s="28"/>
      <c r="BH723" s="28"/>
      <c r="BI723" s="28"/>
      <c r="BJ723" s="28"/>
      <c r="BK723" s="28"/>
      <c r="BL723" s="28"/>
      <c r="BM723" s="28"/>
      <c r="BN723" s="28"/>
      <c r="BO723" s="28"/>
      <c r="BP723" s="28"/>
      <c r="BQ723" s="28"/>
      <c r="BR723" s="28"/>
      <c r="BS723" s="28"/>
      <c r="BT723" s="28"/>
      <c r="BU723" s="28"/>
      <c r="BV723" s="28"/>
      <c r="BW723" s="28"/>
      <c r="BX723" s="28"/>
    </row>
    <row r="724" spans="3:76" ht="15.75" customHeight="1" x14ac:dyDescent="0.15">
      <c r="C724" s="55"/>
      <c r="D724" s="55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98"/>
      <c r="BE724" s="51"/>
      <c r="BF724" s="28"/>
      <c r="BG724" s="28"/>
      <c r="BH724" s="28"/>
      <c r="BI724" s="28"/>
      <c r="BJ724" s="28"/>
      <c r="BK724" s="28"/>
      <c r="BL724" s="28"/>
      <c r="BM724" s="28"/>
      <c r="BN724" s="28"/>
      <c r="BO724" s="28"/>
      <c r="BP724" s="28"/>
      <c r="BQ724" s="28"/>
      <c r="BR724" s="28"/>
      <c r="BS724" s="28"/>
      <c r="BT724" s="28"/>
      <c r="BU724" s="28"/>
      <c r="BV724" s="28"/>
      <c r="BW724" s="28"/>
      <c r="BX724" s="28"/>
    </row>
    <row r="725" spans="3:76" ht="15.75" customHeight="1" x14ac:dyDescent="0.15">
      <c r="C725" s="55"/>
      <c r="D725" s="55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98"/>
      <c r="BE725" s="51"/>
      <c r="BF725" s="28"/>
      <c r="BG725" s="28"/>
      <c r="BH725" s="28"/>
      <c r="BI725" s="28"/>
      <c r="BJ725" s="28"/>
      <c r="BK725" s="28"/>
      <c r="BL725" s="28"/>
      <c r="BM725" s="28"/>
      <c r="BN725" s="28"/>
      <c r="BO725" s="28"/>
      <c r="BP725" s="28"/>
      <c r="BQ725" s="28"/>
      <c r="BR725" s="28"/>
      <c r="BS725" s="28"/>
      <c r="BT725" s="28"/>
      <c r="BU725" s="28"/>
      <c r="BV725" s="28"/>
      <c r="BW725" s="28"/>
      <c r="BX725" s="28"/>
    </row>
    <row r="726" spans="3:76" ht="15.75" customHeight="1" x14ac:dyDescent="0.15">
      <c r="C726" s="55"/>
      <c r="D726" s="55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98"/>
      <c r="BE726" s="51"/>
      <c r="BF726" s="28"/>
      <c r="BG726" s="28"/>
      <c r="BH726" s="28"/>
      <c r="BI726" s="28"/>
      <c r="BJ726" s="28"/>
      <c r="BK726" s="28"/>
      <c r="BL726" s="28"/>
      <c r="BM726" s="28"/>
      <c r="BN726" s="28"/>
      <c r="BO726" s="28"/>
      <c r="BP726" s="28"/>
      <c r="BQ726" s="28"/>
      <c r="BR726" s="28"/>
      <c r="BS726" s="28"/>
      <c r="BT726" s="28"/>
      <c r="BU726" s="28"/>
      <c r="BV726" s="28"/>
      <c r="BW726" s="28"/>
      <c r="BX726" s="28"/>
    </row>
    <row r="727" spans="3:76" ht="15.75" customHeight="1" x14ac:dyDescent="0.15">
      <c r="C727" s="55"/>
      <c r="D727" s="55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98"/>
      <c r="BE727" s="51"/>
      <c r="BF727" s="28"/>
      <c r="BG727" s="28"/>
      <c r="BH727" s="28"/>
      <c r="BI727" s="28"/>
      <c r="BJ727" s="28"/>
      <c r="BK727" s="28"/>
      <c r="BL727" s="28"/>
      <c r="BM727" s="28"/>
      <c r="BN727" s="28"/>
      <c r="BO727" s="28"/>
      <c r="BP727" s="28"/>
      <c r="BQ727" s="28"/>
      <c r="BR727" s="28"/>
      <c r="BS727" s="28"/>
      <c r="BT727" s="28"/>
      <c r="BU727" s="28"/>
      <c r="BV727" s="28"/>
      <c r="BW727" s="28"/>
      <c r="BX727" s="28"/>
    </row>
    <row r="728" spans="3:76" ht="15.75" customHeight="1" x14ac:dyDescent="0.15">
      <c r="C728" s="55"/>
      <c r="D728" s="55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98"/>
      <c r="BE728" s="51"/>
      <c r="BF728" s="28"/>
      <c r="BG728" s="28"/>
      <c r="BH728" s="28"/>
      <c r="BI728" s="28"/>
      <c r="BJ728" s="28"/>
      <c r="BK728" s="28"/>
      <c r="BL728" s="28"/>
      <c r="BM728" s="28"/>
      <c r="BN728" s="28"/>
      <c r="BO728" s="28"/>
      <c r="BP728" s="28"/>
      <c r="BQ728" s="28"/>
      <c r="BR728" s="28"/>
      <c r="BS728" s="28"/>
      <c r="BT728" s="28"/>
      <c r="BU728" s="28"/>
      <c r="BV728" s="28"/>
      <c r="BW728" s="28"/>
      <c r="BX728" s="28"/>
    </row>
    <row r="729" spans="3:76" ht="15.75" customHeight="1" x14ac:dyDescent="0.15">
      <c r="C729" s="55"/>
      <c r="D729" s="55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98"/>
      <c r="BE729" s="51"/>
      <c r="BF729" s="28"/>
      <c r="BG729" s="28"/>
      <c r="BH729" s="28"/>
      <c r="BI729" s="28"/>
      <c r="BJ729" s="28"/>
      <c r="BK729" s="28"/>
      <c r="BL729" s="28"/>
      <c r="BM729" s="28"/>
      <c r="BN729" s="28"/>
      <c r="BO729" s="28"/>
      <c r="BP729" s="28"/>
      <c r="BQ729" s="28"/>
      <c r="BR729" s="28"/>
      <c r="BS729" s="28"/>
      <c r="BT729" s="28"/>
      <c r="BU729" s="28"/>
      <c r="BV729" s="28"/>
      <c r="BW729" s="28"/>
      <c r="BX729" s="28"/>
    </row>
    <row r="730" spans="3:76" ht="15.75" customHeight="1" x14ac:dyDescent="0.15">
      <c r="C730" s="55"/>
      <c r="D730" s="55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98"/>
      <c r="BE730" s="51"/>
      <c r="BF730" s="28"/>
      <c r="BG730" s="28"/>
      <c r="BH730" s="28"/>
      <c r="BI730" s="28"/>
      <c r="BJ730" s="28"/>
      <c r="BK730" s="28"/>
      <c r="BL730" s="28"/>
      <c r="BM730" s="28"/>
      <c r="BN730" s="28"/>
      <c r="BO730" s="28"/>
      <c r="BP730" s="28"/>
      <c r="BQ730" s="28"/>
      <c r="BR730" s="28"/>
      <c r="BS730" s="28"/>
      <c r="BT730" s="28"/>
      <c r="BU730" s="28"/>
      <c r="BV730" s="28"/>
      <c r="BW730" s="28"/>
      <c r="BX730" s="28"/>
    </row>
    <row r="731" spans="3:76" ht="15.75" customHeight="1" x14ac:dyDescent="0.15">
      <c r="C731" s="55"/>
      <c r="D731" s="55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98"/>
      <c r="BE731" s="51"/>
      <c r="BF731" s="28"/>
      <c r="BG731" s="28"/>
      <c r="BH731" s="28"/>
      <c r="BI731" s="28"/>
      <c r="BJ731" s="28"/>
      <c r="BK731" s="28"/>
      <c r="BL731" s="28"/>
      <c r="BM731" s="28"/>
      <c r="BN731" s="28"/>
      <c r="BO731" s="28"/>
      <c r="BP731" s="28"/>
      <c r="BQ731" s="28"/>
      <c r="BR731" s="28"/>
      <c r="BS731" s="28"/>
      <c r="BT731" s="28"/>
      <c r="BU731" s="28"/>
      <c r="BV731" s="28"/>
      <c r="BW731" s="28"/>
      <c r="BX731" s="28"/>
    </row>
    <row r="732" spans="3:76" ht="15.75" customHeight="1" x14ac:dyDescent="0.15">
      <c r="C732" s="55"/>
      <c r="D732" s="55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98"/>
      <c r="BE732" s="51"/>
      <c r="BF732" s="28"/>
      <c r="BG732" s="28"/>
      <c r="BH732" s="28"/>
      <c r="BI732" s="28"/>
      <c r="BJ732" s="28"/>
      <c r="BK732" s="28"/>
      <c r="BL732" s="28"/>
      <c r="BM732" s="28"/>
      <c r="BN732" s="28"/>
      <c r="BO732" s="28"/>
      <c r="BP732" s="28"/>
      <c r="BQ732" s="28"/>
      <c r="BR732" s="28"/>
      <c r="BS732" s="28"/>
      <c r="BT732" s="28"/>
      <c r="BU732" s="28"/>
      <c r="BV732" s="28"/>
      <c r="BW732" s="28"/>
      <c r="BX732" s="28"/>
    </row>
    <row r="733" spans="3:76" ht="15.75" customHeight="1" x14ac:dyDescent="0.15">
      <c r="C733" s="55"/>
      <c r="D733" s="55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98"/>
      <c r="BE733" s="51"/>
      <c r="BF733" s="28"/>
      <c r="BG733" s="28"/>
      <c r="BH733" s="28"/>
      <c r="BI733" s="28"/>
      <c r="BJ733" s="28"/>
      <c r="BK733" s="28"/>
      <c r="BL733" s="28"/>
      <c r="BM733" s="28"/>
      <c r="BN733" s="28"/>
      <c r="BO733" s="28"/>
      <c r="BP733" s="28"/>
      <c r="BQ733" s="28"/>
      <c r="BR733" s="28"/>
      <c r="BS733" s="28"/>
      <c r="BT733" s="28"/>
      <c r="BU733" s="28"/>
      <c r="BV733" s="28"/>
      <c r="BW733" s="28"/>
      <c r="BX733" s="28"/>
    </row>
    <row r="734" spans="3:76" ht="15.75" customHeight="1" x14ac:dyDescent="0.15">
      <c r="C734" s="55"/>
      <c r="D734" s="55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98"/>
      <c r="BE734" s="51"/>
      <c r="BF734" s="28"/>
      <c r="BG734" s="28"/>
      <c r="BH734" s="28"/>
      <c r="BI734" s="28"/>
      <c r="BJ734" s="28"/>
      <c r="BK734" s="28"/>
      <c r="BL734" s="28"/>
      <c r="BM734" s="28"/>
      <c r="BN734" s="28"/>
      <c r="BO734" s="28"/>
      <c r="BP734" s="28"/>
      <c r="BQ734" s="28"/>
      <c r="BR734" s="28"/>
      <c r="BS734" s="28"/>
      <c r="BT734" s="28"/>
      <c r="BU734" s="28"/>
      <c r="BV734" s="28"/>
      <c r="BW734" s="28"/>
      <c r="BX734" s="28"/>
    </row>
    <row r="735" spans="3:76" ht="15.75" customHeight="1" x14ac:dyDescent="0.15">
      <c r="C735" s="55"/>
      <c r="D735" s="55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98"/>
      <c r="BE735" s="51"/>
      <c r="BF735" s="28"/>
      <c r="BG735" s="28"/>
      <c r="BH735" s="28"/>
      <c r="BI735" s="28"/>
      <c r="BJ735" s="28"/>
      <c r="BK735" s="28"/>
      <c r="BL735" s="28"/>
      <c r="BM735" s="28"/>
      <c r="BN735" s="28"/>
      <c r="BO735" s="28"/>
      <c r="BP735" s="28"/>
      <c r="BQ735" s="28"/>
      <c r="BR735" s="28"/>
      <c r="BS735" s="28"/>
      <c r="BT735" s="28"/>
      <c r="BU735" s="28"/>
      <c r="BV735" s="28"/>
      <c r="BW735" s="28"/>
      <c r="BX735" s="28"/>
    </row>
    <row r="736" spans="3:76" ht="15.75" customHeight="1" x14ac:dyDescent="0.15">
      <c r="C736" s="55"/>
      <c r="D736" s="55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98"/>
      <c r="BE736" s="51"/>
      <c r="BF736" s="28"/>
      <c r="BG736" s="28"/>
      <c r="BH736" s="28"/>
      <c r="BI736" s="28"/>
      <c r="BJ736" s="28"/>
      <c r="BK736" s="28"/>
      <c r="BL736" s="28"/>
      <c r="BM736" s="28"/>
      <c r="BN736" s="28"/>
      <c r="BO736" s="28"/>
      <c r="BP736" s="28"/>
      <c r="BQ736" s="28"/>
      <c r="BR736" s="28"/>
      <c r="BS736" s="28"/>
      <c r="BT736" s="28"/>
      <c r="BU736" s="28"/>
      <c r="BV736" s="28"/>
      <c r="BW736" s="28"/>
      <c r="BX736" s="28"/>
    </row>
    <row r="737" spans="3:76" ht="15.75" customHeight="1" x14ac:dyDescent="0.15">
      <c r="C737" s="55"/>
      <c r="D737" s="55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98"/>
      <c r="BE737" s="51"/>
      <c r="BF737" s="28"/>
      <c r="BG737" s="28"/>
      <c r="BH737" s="28"/>
      <c r="BI737" s="28"/>
      <c r="BJ737" s="28"/>
      <c r="BK737" s="28"/>
      <c r="BL737" s="28"/>
      <c r="BM737" s="28"/>
      <c r="BN737" s="28"/>
      <c r="BO737" s="28"/>
      <c r="BP737" s="28"/>
      <c r="BQ737" s="28"/>
      <c r="BR737" s="28"/>
      <c r="BS737" s="28"/>
      <c r="BT737" s="28"/>
      <c r="BU737" s="28"/>
      <c r="BV737" s="28"/>
      <c r="BW737" s="28"/>
      <c r="BX737" s="28"/>
    </row>
    <row r="738" spans="3:76" ht="15.75" customHeight="1" x14ac:dyDescent="0.15">
      <c r="C738" s="55"/>
      <c r="D738" s="55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98"/>
      <c r="BE738" s="51"/>
      <c r="BF738" s="28"/>
      <c r="BG738" s="28"/>
      <c r="BH738" s="28"/>
      <c r="BI738" s="28"/>
      <c r="BJ738" s="28"/>
      <c r="BK738" s="28"/>
      <c r="BL738" s="28"/>
      <c r="BM738" s="28"/>
      <c r="BN738" s="28"/>
      <c r="BO738" s="28"/>
      <c r="BP738" s="28"/>
      <c r="BQ738" s="28"/>
      <c r="BR738" s="28"/>
      <c r="BS738" s="28"/>
      <c r="BT738" s="28"/>
      <c r="BU738" s="28"/>
      <c r="BV738" s="28"/>
      <c r="BW738" s="28"/>
      <c r="BX738" s="28"/>
    </row>
    <row r="739" spans="3:76" ht="15.75" customHeight="1" x14ac:dyDescent="0.15">
      <c r="C739" s="55"/>
      <c r="D739" s="55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98"/>
      <c r="BE739" s="51"/>
      <c r="BF739" s="28"/>
      <c r="BG739" s="28"/>
      <c r="BH739" s="28"/>
      <c r="BI739" s="28"/>
      <c r="BJ739" s="28"/>
      <c r="BK739" s="28"/>
      <c r="BL739" s="28"/>
      <c r="BM739" s="28"/>
      <c r="BN739" s="28"/>
      <c r="BO739" s="28"/>
      <c r="BP739" s="28"/>
      <c r="BQ739" s="28"/>
      <c r="BR739" s="28"/>
      <c r="BS739" s="28"/>
      <c r="BT739" s="28"/>
      <c r="BU739" s="28"/>
      <c r="BV739" s="28"/>
      <c r="BW739" s="28"/>
      <c r="BX739" s="28"/>
    </row>
    <row r="740" spans="3:76" ht="15.75" customHeight="1" x14ac:dyDescent="0.15">
      <c r="C740" s="55"/>
      <c r="D740" s="55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98"/>
      <c r="BE740" s="51"/>
      <c r="BF740" s="28"/>
      <c r="BG740" s="28"/>
      <c r="BH740" s="28"/>
      <c r="BI740" s="28"/>
      <c r="BJ740" s="28"/>
      <c r="BK740" s="28"/>
      <c r="BL740" s="28"/>
      <c r="BM740" s="28"/>
      <c r="BN740" s="28"/>
      <c r="BO740" s="28"/>
      <c r="BP740" s="28"/>
      <c r="BQ740" s="28"/>
      <c r="BR740" s="28"/>
      <c r="BS740" s="28"/>
      <c r="BT740" s="28"/>
      <c r="BU740" s="28"/>
      <c r="BV740" s="28"/>
      <c r="BW740" s="28"/>
      <c r="BX740" s="28"/>
    </row>
    <row r="741" spans="3:76" ht="15.75" customHeight="1" x14ac:dyDescent="0.15">
      <c r="C741" s="55"/>
      <c r="D741" s="55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98"/>
      <c r="BE741" s="51"/>
      <c r="BF741" s="28"/>
      <c r="BG741" s="28"/>
      <c r="BH741" s="28"/>
      <c r="BI741" s="28"/>
      <c r="BJ741" s="28"/>
      <c r="BK741" s="28"/>
      <c r="BL741" s="28"/>
      <c r="BM741" s="28"/>
      <c r="BN741" s="28"/>
      <c r="BO741" s="28"/>
      <c r="BP741" s="28"/>
      <c r="BQ741" s="28"/>
      <c r="BR741" s="28"/>
      <c r="BS741" s="28"/>
      <c r="BT741" s="28"/>
      <c r="BU741" s="28"/>
      <c r="BV741" s="28"/>
      <c r="BW741" s="28"/>
      <c r="BX741" s="28"/>
    </row>
    <row r="742" spans="3:76" ht="15.75" customHeight="1" x14ac:dyDescent="0.15">
      <c r="C742" s="55"/>
      <c r="D742" s="55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98"/>
      <c r="BE742" s="51"/>
      <c r="BF742" s="28"/>
      <c r="BG742" s="28"/>
      <c r="BH742" s="28"/>
      <c r="BI742" s="28"/>
      <c r="BJ742" s="28"/>
      <c r="BK742" s="28"/>
      <c r="BL742" s="28"/>
      <c r="BM742" s="28"/>
      <c r="BN742" s="28"/>
      <c r="BO742" s="28"/>
      <c r="BP742" s="28"/>
      <c r="BQ742" s="28"/>
      <c r="BR742" s="28"/>
      <c r="BS742" s="28"/>
      <c r="BT742" s="28"/>
      <c r="BU742" s="28"/>
      <c r="BV742" s="28"/>
      <c r="BW742" s="28"/>
      <c r="BX742" s="28"/>
    </row>
    <row r="743" spans="3:76" ht="15.75" customHeight="1" x14ac:dyDescent="0.15">
      <c r="C743" s="55"/>
      <c r="D743" s="55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98"/>
      <c r="BE743" s="51"/>
      <c r="BF743" s="28"/>
      <c r="BG743" s="28"/>
      <c r="BH743" s="28"/>
      <c r="BI743" s="28"/>
      <c r="BJ743" s="28"/>
      <c r="BK743" s="28"/>
      <c r="BL743" s="28"/>
      <c r="BM743" s="28"/>
      <c r="BN743" s="28"/>
      <c r="BO743" s="28"/>
      <c r="BP743" s="28"/>
      <c r="BQ743" s="28"/>
      <c r="BR743" s="28"/>
      <c r="BS743" s="28"/>
      <c r="BT743" s="28"/>
      <c r="BU743" s="28"/>
      <c r="BV743" s="28"/>
      <c r="BW743" s="28"/>
      <c r="BX743" s="28"/>
    </row>
    <row r="744" spans="3:76" ht="15.75" customHeight="1" x14ac:dyDescent="0.15">
      <c r="C744" s="55"/>
      <c r="D744" s="55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98"/>
      <c r="BE744" s="51"/>
      <c r="BF744" s="28"/>
      <c r="BG744" s="28"/>
      <c r="BH744" s="28"/>
      <c r="BI744" s="28"/>
      <c r="BJ744" s="28"/>
      <c r="BK744" s="28"/>
      <c r="BL744" s="28"/>
      <c r="BM744" s="28"/>
      <c r="BN744" s="28"/>
      <c r="BO744" s="28"/>
      <c r="BP744" s="28"/>
      <c r="BQ744" s="28"/>
      <c r="BR744" s="28"/>
      <c r="BS744" s="28"/>
      <c r="BT744" s="28"/>
      <c r="BU744" s="28"/>
      <c r="BV744" s="28"/>
      <c r="BW744" s="28"/>
      <c r="BX744" s="28"/>
    </row>
    <row r="745" spans="3:76" ht="15.75" customHeight="1" x14ac:dyDescent="0.15">
      <c r="C745" s="55"/>
      <c r="D745" s="55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98"/>
      <c r="BE745" s="51"/>
      <c r="BF745" s="28"/>
      <c r="BG745" s="28"/>
      <c r="BH745" s="28"/>
      <c r="BI745" s="28"/>
      <c r="BJ745" s="28"/>
      <c r="BK745" s="28"/>
      <c r="BL745" s="28"/>
      <c r="BM745" s="28"/>
      <c r="BN745" s="28"/>
      <c r="BO745" s="28"/>
      <c r="BP745" s="28"/>
      <c r="BQ745" s="28"/>
      <c r="BR745" s="28"/>
      <c r="BS745" s="28"/>
      <c r="BT745" s="28"/>
      <c r="BU745" s="28"/>
      <c r="BV745" s="28"/>
      <c r="BW745" s="28"/>
      <c r="BX745" s="28"/>
    </row>
    <row r="746" spans="3:76" ht="15.75" customHeight="1" x14ac:dyDescent="0.15">
      <c r="C746" s="55"/>
      <c r="D746" s="55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98"/>
      <c r="BE746" s="51"/>
      <c r="BF746" s="28"/>
      <c r="BG746" s="28"/>
      <c r="BH746" s="28"/>
      <c r="BI746" s="28"/>
      <c r="BJ746" s="28"/>
      <c r="BK746" s="28"/>
      <c r="BL746" s="28"/>
      <c r="BM746" s="28"/>
      <c r="BN746" s="28"/>
      <c r="BO746" s="28"/>
      <c r="BP746" s="28"/>
      <c r="BQ746" s="28"/>
      <c r="BR746" s="28"/>
      <c r="BS746" s="28"/>
      <c r="BT746" s="28"/>
      <c r="BU746" s="28"/>
      <c r="BV746" s="28"/>
      <c r="BW746" s="28"/>
      <c r="BX746" s="28"/>
    </row>
    <row r="747" spans="3:76" ht="15.75" customHeight="1" x14ac:dyDescent="0.15">
      <c r="C747" s="55"/>
      <c r="D747" s="55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98"/>
      <c r="BE747" s="51"/>
      <c r="BF747" s="28"/>
      <c r="BG747" s="28"/>
      <c r="BH747" s="28"/>
      <c r="BI747" s="28"/>
      <c r="BJ747" s="28"/>
      <c r="BK747" s="28"/>
      <c r="BL747" s="28"/>
      <c r="BM747" s="28"/>
      <c r="BN747" s="28"/>
      <c r="BO747" s="28"/>
      <c r="BP747" s="28"/>
      <c r="BQ747" s="28"/>
      <c r="BR747" s="28"/>
      <c r="BS747" s="28"/>
      <c r="BT747" s="28"/>
      <c r="BU747" s="28"/>
      <c r="BV747" s="28"/>
      <c r="BW747" s="28"/>
      <c r="BX747" s="28"/>
    </row>
    <row r="748" spans="3:76" ht="15.75" customHeight="1" x14ac:dyDescent="0.15">
      <c r="C748" s="55"/>
      <c r="D748" s="55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98"/>
      <c r="BE748" s="51"/>
      <c r="BF748" s="28"/>
      <c r="BG748" s="28"/>
      <c r="BH748" s="28"/>
      <c r="BI748" s="28"/>
      <c r="BJ748" s="28"/>
      <c r="BK748" s="28"/>
      <c r="BL748" s="28"/>
      <c r="BM748" s="28"/>
      <c r="BN748" s="28"/>
      <c r="BO748" s="28"/>
      <c r="BP748" s="28"/>
      <c r="BQ748" s="28"/>
      <c r="BR748" s="28"/>
      <c r="BS748" s="28"/>
      <c r="BT748" s="28"/>
      <c r="BU748" s="28"/>
      <c r="BV748" s="28"/>
      <c r="BW748" s="28"/>
      <c r="BX748" s="28"/>
    </row>
    <row r="749" spans="3:76" ht="15.75" customHeight="1" x14ac:dyDescent="0.15">
      <c r="C749" s="55"/>
      <c r="D749" s="55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98"/>
      <c r="BE749" s="51"/>
      <c r="BF749" s="28"/>
      <c r="BG749" s="28"/>
      <c r="BH749" s="28"/>
      <c r="BI749" s="28"/>
      <c r="BJ749" s="28"/>
      <c r="BK749" s="28"/>
      <c r="BL749" s="28"/>
      <c r="BM749" s="28"/>
      <c r="BN749" s="28"/>
      <c r="BO749" s="28"/>
      <c r="BP749" s="28"/>
      <c r="BQ749" s="28"/>
      <c r="BR749" s="28"/>
      <c r="BS749" s="28"/>
      <c r="BT749" s="28"/>
      <c r="BU749" s="28"/>
      <c r="BV749" s="28"/>
      <c r="BW749" s="28"/>
      <c r="BX749" s="28"/>
    </row>
    <row r="750" spans="3:76" ht="15.75" customHeight="1" x14ac:dyDescent="0.15">
      <c r="C750" s="55"/>
      <c r="D750" s="55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98"/>
      <c r="BE750" s="51"/>
      <c r="BF750" s="28"/>
      <c r="BG750" s="28"/>
      <c r="BH750" s="28"/>
      <c r="BI750" s="28"/>
      <c r="BJ750" s="28"/>
      <c r="BK750" s="28"/>
      <c r="BL750" s="28"/>
      <c r="BM750" s="28"/>
      <c r="BN750" s="28"/>
      <c r="BO750" s="28"/>
      <c r="BP750" s="28"/>
      <c r="BQ750" s="28"/>
      <c r="BR750" s="28"/>
      <c r="BS750" s="28"/>
      <c r="BT750" s="28"/>
      <c r="BU750" s="28"/>
      <c r="BV750" s="28"/>
      <c r="BW750" s="28"/>
      <c r="BX750" s="28"/>
    </row>
    <row r="751" spans="3:76" ht="15.75" customHeight="1" x14ac:dyDescent="0.15">
      <c r="C751" s="55"/>
      <c r="D751" s="55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98"/>
      <c r="BE751" s="51"/>
      <c r="BF751" s="28"/>
      <c r="BG751" s="28"/>
      <c r="BH751" s="28"/>
      <c r="BI751" s="28"/>
      <c r="BJ751" s="28"/>
      <c r="BK751" s="28"/>
      <c r="BL751" s="28"/>
      <c r="BM751" s="28"/>
      <c r="BN751" s="28"/>
      <c r="BO751" s="28"/>
      <c r="BP751" s="28"/>
      <c r="BQ751" s="28"/>
      <c r="BR751" s="28"/>
      <c r="BS751" s="28"/>
      <c r="BT751" s="28"/>
      <c r="BU751" s="28"/>
      <c r="BV751" s="28"/>
      <c r="BW751" s="28"/>
      <c r="BX751" s="28"/>
    </row>
    <row r="752" spans="3:76" ht="15.75" customHeight="1" x14ac:dyDescent="0.15">
      <c r="C752" s="55"/>
      <c r="D752" s="55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98"/>
      <c r="BE752" s="51"/>
      <c r="BF752" s="28"/>
      <c r="BG752" s="28"/>
      <c r="BH752" s="28"/>
      <c r="BI752" s="28"/>
      <c r="BJ752" s="28"/>
      <c r="BK752" s="28"/>
      <c r="BL752" s="28"/>
      <c r="BM752" s="28"/>
      <c r="BN752" s="28"/>
      <c r="BO752" s="28"/>
      <c r="BP752" s="28"/>
      <c r="BQ752" s="28"/>
      <c r="BR752" s="28"/>
      <c r="BS752" s="28"/>
      <c r="BT752" s="28"/>
      <c r="BU752" s="28"/>
      <c r="BV752" s="28"/>
      <c r="BW752" s="28"/>
      <c r="BX752" s="28"/>
    </row>
    <row r="753" spans="3:76" ht="15.75" customHeight="1" x14ac:dyDescent="0.15">
      <c r="C753" s="55"/>
      <c r="D753" s="55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98"/>
      <c r="BE753" s="51"/>
      <c r="BF753" s="28"/>
      <c r="BG753" s="28"/>
      <c r="BH753" s="28"/>
      <c r="BI753" s="28"/>
      <c r="BJ753" s="28"/>
      <c r="BK753" s="28"/>
      <c r="BL753" s="28"/>
      <c r="BM753" s="28"/>
      <c r="BN753" s="28"/>
      <c r="BO753" s="28"/>
      <c r="BP753" s="28"/>
      <c r="BQ753" s="28"/>
      <c r="BR753" s="28"/>
      <c r="BS753" s="28"/>
      <c r="BT753" s="28"/>
      <c r="BU753" s="28"/>
      <c r="BV753" s="28"/>
      <c r="BW753" s="28"/>
      <c r="BX753" s="28"/>
    </row>
    <row r="754" spans="3:76" ht="15.75" customHeight="1" x14ac:dyDescent="0.15">
      <c r="C754" s="55"/>
      <c r="D754" s="55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98"/>
      <c r="BE754" s="51"/>
      <c r="BF754" s="28"/>
      <c r="BG754" s="28"/>
      <c r="BH754" s="28"/>
      <c r="BI754" s="28"/>
      <c r="BJ754" s="28"/>
      <c r="BK754" s="28"/>
      <c r="BL754" s="28"/>
      <c r="BM754" s="28"/>
      <c r="BN754" s="28"/>
      <c r="BO754" s="28"/>
      <c r="BP754" s="28"/>
      <c r="BQ754" s="28"/>
      <c r="BR754" s="28"/>
      <c r="BS754" s="28"/>
      <c r="BT754" s="28"/>
      <c r="BU754" s="28"/>
      <c r="BV754" s="28"/>
      <c r="BW754" s="28"/>
      <c r="BX754" s="28"/>
    </row>
    <row r="755" spans="3:76" ht="15.75" customHeight="1" x14ac:dyDescent="0.15">
      <c r="C755" s="55"/>
      <c r="D755" s="55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98"/>
      <c r="BE755" s="51"/>
      <c r="BF755" s="28"/>
      <c r="BG755" s="28"/>
      <c r="BH755" s="28"/>
      <c r="BI755" s="28"/>
      <c r="BJ755" s="28"/>
      <c r="BK755" s="28"/>
      <c r="BL755" s="28"/>
      <c r="BM755" s="28"/>
      <c r="BN755" s="28"/>
      <c r="BO755" s="28"/>
      <c r="BP755" s="28"/>
      <c r="BQ755" s="28"/>
      <c r="BR755" s="28"/>
      <c r="BS755" s="28"/>
      <c r="BT755" s="28"/>
      <c r="BU755" s="28"/>
      <c r="BV755" s="28"/>
      <c r="BW755" s="28"/>
      <c r="BX755" s="28"/>
    </row>
    <row r="756" spans="3:76" ht="15.75" customHeight="1" x14ac:dyDescent="0.15">
      <c r="C756" s="55"/>
      <c r="D756" s="55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98"/>
      <c r="BE756" s="51"/>
      <c r="BF756" s="28"/>
      <c r="BG756" s="28"/>
      <c r="BH756" s="28"/>
      <c r="BI756" s="28"/>
      <c r="BJ756" s="28"/>
      <c r="BK756" s="28"/>
      <c r="BL756" s="28"/>
      <c r="BM756" s="28"/>
      <c r="BN756" s="28"/>
      <c r="BO756" s="28"/>
      <c r="BP756" s="28"/>
      <c r="BQ756" s="28"/>
      <c r="BR756" s="28"/>
      <c r="BS756" s="28"/>
      <c r="BT756" s="28"/>
      <c r="BU756" s="28"/>
      <c r="BV756" s="28"/>
      <c r="BW756" s="28"/>
      <c r="BX756" s="28"/>
    </row>
    <row r="757" spans="3:76" ht="15.75" customHeight="1" x14ac:dyDescent="0.15">
      <c r="C757" s="55"/>
      <c r="D757" s="55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98"/>
      <c r="BE757" s="51"/>
      <c r="BF757" s="28"/>
      <c r="BG757" s="28"/>
      <c r="BH757" s="28"/>
      <c r="BI757" s="28"/>
      <c r="BJ757" s="28"/>
      <c r="BK757" s="28"/>
      <c r="BL757" s="28"/>
      <c r="BM757" s="28"/>
      <c r="BN757" s="28"/>
      <c r="BO757" s="28"/>
      <c r="BP757" s="28"/>
      <c r="BQ757" s="28"/>
      <c r="BR757" s="28"/>
      <c r="BS757" s="28"/>
      <c r="BT757" s="28"/>
      <c r="BU757" s="28"/>
      <c r="BV757" s="28"/>
      <c r="BW757" s="28"/>
      <c r="BX757" s="28"/>
    </row>
    <row r="758" spans="3:76" ht="15.75" customHeight="1" x14ac:dyDescent="0.15">
      <c r="C758" s="55"/>
      <c r="D758" s="55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98"/>
      <c r="BE758" s="51"/>
      <c r="BF758" s="28"/>
      <c r="BG758" s="28"/>
      <c r="BH758" s="28"/>
      <c r="BI758" s="28"/>
      <c r="BJ758" s="28"/>
      <c r="BK758" s="28"/>
      <c r="BL758" s="28"/>
      <c r="BM758" s="28"/>
      <c r="BN758" s="28"/>
      <c r="BO758" s="28"/>
      <c r="BP758" s="28"/>
      <c r="BQ758" s="28"/>
      <c r="BR758" s="28"/>
      <c r="BS758" s="28"/>
      <c r="BT758" s="28"/>
      <c r="BU758" s="28"/>
      <c r="BV758" s="28"/>
      <c r="BW758" s="28"/>
      <c r="BX758" s="28"/>
    </row>
    <row r="759" spans="3:76" ht="15.75" customHeight="1" x14ac:dyDescent="0.15">
      <c r="C759" s="55"/>
      <c r="D759" s="55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98"/>
      <c r="BE759" s="51"/>
      <c r="BF759" s="28"/>
      <c r="BG759" s="28"/>
      <c r="BH759" s="28"/>
      <c r="BI759" s="28"/>
      <c r="BJ759" s="28"/>
      <c r="BK759" s="28"/>
      <c r="BL759" s="28"/>
      <c r="BM759" s="28"/>
      <c r="BN759" s="28"/>
      <c r="BO759" s="28"/>
      <c r="BP759" s="28"/>
      <c r="BQ759" s="28"/>
      <c r="BR759" s="28"/>
      <c r="BS759" s="28"/>
      <c r="BT759" s="28"/>
      <c r="BU759" s="28"/>
      <c r="BV759" s="28"/>
      <c r="BW759" s="28"/>
      <c r="BX759" s="28"/>
    </row>
    <row r="760" spans="3:76" ht="15.75" customHeight="1" x14ac:dyDescent="0.15">
      <c r="C760" s="55"/>
      <c r="D760" s="55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98"/>
      <c r="BE760" s="51"/>
      <c r="BF760" s="28"/>
      <c r="BG760" s="28"/>
      <c r="BH760" s="28"/>
      <c r="BI760" s="28"/>
      <c r="BJ760" s="28"/>
      <c r="BK760" s="28"/>
      <c r="BL760" s="28"/>
      <c r="BM760" s="28"/>
      <c r="BN760" s="28"/>
      <c r="BO760" s="28"/>
      <c r="BP760" s="28"/>
      <c r="BQ760" s="28"/>
      <c r="BR760" s="28"/>
      <c r="BS760" s="28"/>
      <c r="BT760" s="28"/>
      <c r="BU760" s="28"/>
      <c r="BV760" s="28"/>
      <c r="BW760" s="28"/>
      <c r="BX760" s="28"/>
    </row>
    <row r="761" spans="3:76" ht="15.75" customHeight="1" x14ac:dyDescent="0.15">
      <c r="C761" s="55"/>
      <c r="D761" s="55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98"/>
      <c r="BE761" s="51"/>
      <c r="BF761" s="28"/>
      <c r="BG761" s="28"/>
      <c r="BH761" s="28"/>
      <c r="BI761" s="28"/>
      <c r="BJ761" s="28"/>
      <c r="BK761" s="28"/>
      <c r="BL761" s="28"/>
      <c r="BM761" s="28"/>
      <c r="BN761" s="28"/>
      <c r="BO761" s="28"/>
      <c r="BP761" s="28"/>
      <c r="BQ761" s="28"/>
      <c r="BR761" s="28"/>
      <c r="BS761" s="28"/>
      <c r="BT761" s="28"/>
      <c r="BU761" s="28"/>
      <c r="BV761" s="28"/>
      <c r="BW761" s="28"/>
      <c r="BX761" s="28"/>
    </row>
    <row r="762" spans="3:76" ht="15.75" customHeight="1" x14ac:dyDescent="0.15">
      <c r="C762" s="55"/>
      <c r="D762" s="55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98"/>
      <c r="BE762" s="51"/>
      <c r="BF762" s="28"/>
      <c r="BG762" s="28"/>
      <c r="BH762" s="28"/>
      <c r="BI762" s="28"/>
      <c r="BJ762" s="28"/>
      <c r="BK762" s="28"/>
      <c r="BL762" s="28"/>
      <c r="BM762" s="28"/>
      <c r="BN762" s="28"/>
      <c r="BO762" s="28"/>
      <c r="BP762" s="28"/>
      <c r="BQ762" s="28"/>
      <c r="BR762" s="28"/>
      <c r="BS762" s="28"/>
      <c r="BT762" s="28"/>
      <c r="BU762" s="28"/>
      <c r="BV762" s="28"/>
      <c r="BW762" s="28"/>
      <c r="BX762" s="28"/>
    </row>
    <row r="763" spans="3:76" ht="15.75" customHeight="1" x14ac:dyDescent="0.15">
      <c r="C763" s="55"/>
      <c r="D763" s="55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98"/>
      <c r="BE763" s="51"/>
      <c r="BF763" s="28"/>
      <c r="BG763" s="28"/>
      <c r="BH763" s="28"/>
      <c r="BI763" s="28"/>
      <c r="BJ763" s="28"/>
      <c r="BK763" s="28"/>
      <c r="BL763" s="28"/>
      <c r="BM763" s="28"/>
      <c r="BN763" s="28"/>
      <c r="BO763" s="28"/>
      <c r="BP763" s="28"/>
      <c r="BQ763" s="28"/>
      <c r="BR763" s="28"/>
      <c r="BS763" s="28"/>
      <c r="BT763" s="28"/>
      <c r="BU763" s="28"/>
      <c r="BV763" s="28"/>
      <c r="BW763" s="28"/>
      <c r="BX763" s="28"/>
    </row>
    <row r="764" spans="3:76" ht="15.75" customHeight="1" x14ac:dyDescent="0.15">
      <c r="C764" s="55"/>
      <c r="D764" s="55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98"/>
      <c r="BE764" s="51"/>
      <c r="BF764" s="28"/>
      <c r="BG764" s="28"/>
      <c r="BH764" s="28"/>
      <c r="BI764" s="28"/>
      <c r="BJ764" s="28"/>
      <c r="BK764" s="28"/>
      <c r="BL764" s="28"/>
      <c r="BM764" s="28"/>
      <c r="BN764" s="28"/>
      <c r="BO764" s="28"/>
      <c r="BP764" s="28"/>
      <c r="BQ764" s="28"/>
      <c r="BR764" s="28"/>
      <c r="BS764" s="28"/>
      <c r="BT764" s="28"/>
      <c r="BU764" s="28"/>
      <c r="BV764" s="28"/>
      <c r="BW764" s="28"/>
      <c r="BX764" s="28"/>
    </row>
    <row r="765" spans="3:76" ht="15.75" customHeight="1" x14ac:dyDescent="0.15">
      <c r="C765" s="55"/>
      <c r="D765" s="55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98"/>
      <c r="BE765" s="51"/>
      <c r="BF765" s="28"/>
      <c r="BG765" s="28"/>
      <c r="BH765" s="28"/>
      <c r="BI765" s="28"/>
      <c r="BJ765" s="28"/>
      <c r="BK765" s="28"/>
      <c r="BL765" s="28"/>
      <c r="BM765" s="28"/>
      <c r="BN765" s="28"/>
      <c r="BO765" s="28"/>
      <c r="BP765" s="28"/>
      <c r="BQ765" s="28"/>
      <c r="BR765" s="28"/>
      <c r="BS765" s="28"/>
      <c r="BT765" s="28"/>
      <c r="BU765" s="28"/>
      <c r="BV765" s="28"/>
      <c r="BW765" s="28"/>
      <c r="BX765" s="28"/>
    </row>
    <row r="766" spans="3:76" ht="15.75" customHeight="1" x14ac:dyDescent="0.15">
      <c r="C766" s="55"/>
      <c r="D766" s="55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98"/>
      <c r="BE766" s="51"/>
      <c r="BF766" s="28"/>
      <c r="BG766" s="28"/>
      <c r="BH766" s="28"/>
      <c r="BI766" s="28"/>
      <c r="BJ766" s="28"/>
      <c r="BK766" s="28"/>
      <c r="BL766" s="28"/>
      <c r="BM766" s="28"/>
      <c r="BN766" s="28"/>
      <c r="BO766" s="28"/>
      <c r="BP766" s="28"/>
      <c r="BQ766" s="28"/>
      <c r="BR766" s="28"/>
      <c r="BS766" s="28"/>
      <c r="BT766" s="28"/>
      <c r="BU766" s="28"/>
      <c r="BV766" s="28"/>
      <c r="BW766" s="28"/>
      <c r="BX766" s="28"/>
    </row>
    <row r="767" spans="3:76" ht="15.75" customHeight="1" x14ac:dyDescent="0.15">
      <c r="C767" s="55"/>
      <c r="D767" s="55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98"/>
      <c r="BE767" s="51"/>
      <c r="BF767" s="28"/>
      <c r="BG767" s="28"/>
      <c r="BH767" s="28"/>
      <c r="BI767" s="28"/>
      <c r="BJ767" s="28"/>
      <c r="BK767" s="28"/>
      <c r="BL767" s="28"/>
      <c r="BM767" s="28"/>
      <c r="BN767" s="28"/>
      <c r="BO767" s="28"/>
      <c r="BP767" s="28"/>
      <c r="BQ767" s="28"/>
      <c r="BR767" s="28"/>
      <c r="BS767" s="28"/>
      <c r="BT767" s="28"/>
      <c r="BU767" s="28"/>
      <c r="BV767" s="28"/>
      <c r="BW767" s="28"/>
      <c r="BX767" s="28"/>
    </row>
    <row r="768" spans="3:76" ht="15.75" customHeight="1" x14ac:dyDescent="0.15">
      <c r="C768" s="55"/>
      <c r="D768" s="55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98"/>
      <c r="BE768" s="51"/>
      <c r="BF768" s="28"/>
      <c r="BG768" s="28"/>
      <c r="BH768" s="28"/>
      <c r="BI768" s="28"/>
      <c r="BJ768" s="28"/>
      <c r="BK768" s="28"/>
      <c r="BL768" s="28"/>
      <c r="BM768" s="28"/>
      <c r="BN768" s="28"/>
      <c r="BO768" s="28"/>
      <c r="BP768" s="28"/>
      <c r="BQ768" s="28"/>
      <c r="BR768" s="28"/>
      <c r="BS768" s="28"/>
      <c r="BT768" s="28"/>
      <c r="BU768" s="28"/>
      <c r="BV768" s="28"/>
      <c r="BW768" s="28"/>
      <c r="BX768" s="28"/>
    </row>
    <row r="769" spans="3:76" ht="15.75" customHeight="1" x14ac:dyDescent="0.15">
      <c r="C769" s="55"/>
      <c r="D769" s="55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98"/>
      <c r="BE769" s="51"/>
      <c r="BF769" s="28"/>
      <c r="BG769" s="28"/>
      <c r="BH769" s="28"/>
      <c r="BI769" s="28"/>
      <c r="BJ769" s="28"/>
      <c r="BK769" s="28"/>
      <c r="BL769" s="28"/>
      <c r="BM769" s="28"/>
      <c r="BN769" s="28"/>
      <c r="BO769" s="28"/>
      <c r="BP769" s="28"/>
      <c r="BQ769" s="28"/>
      <c r="BR769" s="28"/>
      <c r="BS769" s="28"/>
      <c r="BT769" s="28"/>
      <c r="BU769" s="28"/>
      <c r="BV769" s="28"/>
      <c r="BW769" s="28"/>
      <c r="BX769" s="28"/>
    </row>
    <row r="770" spans="3:76" ht="15.75" customHeight="1" x14ac:dyDescent="0.15">
      <c r="C770" s="55"/>
      <c r="D770" s="55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98"/>
      <c r="BE770" s="51"/>
      <c r="BF770" s="28"/>
      <c r="BG770" s="28"/>
      <c r="BH770" s="28"/>
      <c r="BI770" s="28"/>
      <c r="BJ770" s="28"/>
      <c r="BK770" s="28"/>
      <c r="BL770" s="28"/>
      <c r="BM770" s="28"/>
      <c r="BN770" s="28"/>
      <c r="BO770" s="28"/>
      <c r="BP770" s="28"/>
      <c r="BQ770" s="28"/>
      <c r="BR770" s="28"/>
      <c r="BS770" s="28"/>
      <c r="BT770" s="28"/>
      <c r="BU770" s="28"/>
      <c r="BV770" s="28"/>
      <c r="BW770" s="28"/>
      <c r="BX770" s="28"/>
    </row>
    <row r="771" spans="3:76" ht="15.75" customHeight="1" x14ac:dyDescent="0.15">
      <c r="C771" s="55"/>
      <c r="D771" s="55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98"/>
      <c r="BE771" s="51"/>
      <c r="BF771" s="28"/>
      <c r="BG771" s="28"/>
      <c r="BH771" s="28"/>
      <c r="BI771" s="28"/>
      <c r="BJ771" s="28"/>
      <c r="BK771" s="28"/>
      <c r="BL771" s="28"/>
      <c r="BM771" s="28"/>
      <c r="BN771" s="28"/>
      <c r="BO771" s="28"/>
      <c r="BP771" s="28"/>
      <c r="BQ771" s="28"/>
      <c r="BR771" s="28"/>
      <c r="BS771" s="28"/>
      <c r="BT771" s="28"/>
      <c r="BU771" s="28"/>
      <c r="BV771" s="28"/>
      <c r="BW771" s="28"/>
      <c r="BX771" s="28"/>
    </row>
    <row r="772" spans="3:76" ht="15.75" customHeight="1" x14ac:dyDescent="0.15">
      <c r="C772" s="55"/>
      <c r="D772" s="55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98"/>
      <c r="BE772" s="51"/>
      <c r="BF772" s="28"/>
      <c r="BG772" s="28"/>
      <c r="BH772" s="28"/>
      <c r="BI772" s="28"/>
      <c r="BJ772" s="28"/>
      <c r="BK772" s="28"/>
      <c r="BL772" s="28"/>
      <c r="BM772" s="28"/>
      <c r="BN772" s="28"/>
      <c r="BO772" s="28"/>
      <c r="BP772" s="28"/>
      <c r="BQ772" s="28"/>
      <c r="BR772" s="28"/>
      <c r="BS772" s="28"/>
      <c r="BT772" s="28"/>
      <c r="BU772" s="28"/>
      <c r="BV772" s="28"/>
      <c r="BW772" s="28"/>
      <c r="BX772" s="28"/>
    </row>
    <row r="773" spans="3:76" ht="15.75" customHeight="1" x14ac:dyDescent="0.15">
      <c r="C773" s="55"/>
      <c r="D773" s="55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98"/>
      <c r="BE773" s="51"/>
      <c r="BF773" s="28"/>
      <c r="BG773" s="28"/>
      <c r="BH773" s="28"/>
      <c r="BI773" s="28"/>
      <c r="BJ773" s="28"/>
      <c r="BK773" s="28"/>
      <c r="BL773" s="28"/>
      <c r="BM773" s="28"/>
      <c r="BN773" s="28"/>
      <c r="BO773" s="28"/>
      <c r="BP773" s="28"/>
      <c r="BQ773" s="28"/>
      <c r="BR773" s="28"/>
      <c r="BS773" s="28"/>
      <c r="BT773" s="28"/>
      <c r="BU773" s="28"/>
      <c r="BV773" s="28"/>
      <c r="BW773" s="28"/>
      <c r="BX773" s="28"/>
    </row>
    <row r="774" spans="3:76" ht="15.75" customHeight="1" x14ac:dyDescent="0.15">
      <c r="C774" s="55"/>
      <c r="D774" s="55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98"/>
      <c r="BE774" s="51"/>
      <c r="BF774" s="28"/>
      <c r="BG774" s="28"/>
      <c r="BH774" s="28"/>
      <c r="BI774" s="28"/>
      <c r="BJ774" s="28"/>
      <c r="BK774" s="28"/>
      <c r="BL774" s="28"/>
      <c r="BM774" s="28"/>
      <c r="BN774" s="28"/>
      <c r="BO774" s="28"/>
      <c r="BP774" s="28"/>
      <c r="BQ774" s="28"/>
      <c r="BR774" s="28"/>
      <c r="BS774" s="28"/>
      <c r="BT774" s="28"/>
      <c r="BU774" s="28"/>
      <c r="BV774" s="28"/>
      <c r="BW774" s="28"/>
      <c r="BX774" s="28"/>
    </row>
    <row r="775" spans="3:76" ht="15.75" customHeight="1" x14ac:dyDescent="0.15">
      <c r="C775" s="55"/>
      <c r="D775" s="55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98"/>
      <c r="BE775" s="51"/>
      <c r="BF775" s="28"/>
      <c r="BG775" s="28"/>
      <c r="BH775" s="28"/>
      <c r="BI775" s="28"/>
      <c r="BJ775" s="28"/>
      <c r="BK775" s="28"/>
      <c r="BL775" s="28"/>
      <c r="BM775" s="28"/>
      <c r="BN775" s="28"/>
      <c r="BO775" s="28"/>
      <c r="BP775" s="28"/>
      <c r="BQ775" s="28"/>
      <c r="BR775" s="28"/>
      <c r="BS775" s="28"/>
      <c r="BT775" s="28"/>
      <c r="BU775" s="28"/>
      <c r="BV775" s="28"/>
      <c r="BW775" s="28"/>
      <c r="BX775" s="28"/>
    </row>
    <row r="776" spans="3:76" ht="15.75" customHeight="1" x14ac:dyDescent="0.15">
      <c r="C776" s="55"/>
      <c r="D776" s="55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98"/>
      <c r="BE776" s="51"/>
      <c r="BF776" s="28"/>
      <c r="BG776" s="28"/>
      <c r="BH776" s="28"/>
      <c r="BI776" s="28"/>
      <c r="BJ776" s="28"/>
      <c r="BK776" s="28"/>
      <c r="BL776" s="28"/>
      <c r="BM776" s="28"/>
      <c r="BN776" s="28"/>
      <c r="BO776" s="28"/>
      <c r="BP776" s="28"/>
      <c r="BQ776" s="28"/>
      <c r="BR776" s="28"/>
      <c r="BS776" s="28"/>
      <c r="BT776" s="28"/>
      <c r="BU776" s="28"/>
      <c r="BV776" s="28"/>
      <c r="BW776" s="28"/>
      <c r="BX776" s="28"/>
    </row>
    <row r="777" spans="3:76" ht="15.75" customHeight="1" x14ac:dyDescent="0.15">
      <c r="C777" s="55"/>
      <c r="D777" s="55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98"/>
      <c r="BE777" s="51"/>
      <c r="BF777" s="28"/>
      <c r="BG777" s="28"/>
      <c r="BH777" s="28"/>
      <c r="BI777" s="28"/>
      <c r="BJ777" s="28"/>
      <c r="BK777" s="28"/>
      <c r="BL777" s="28"/>
      <c r="BM777" s="28"/>
      <c r="BN777" s="28"/>
      <c r="BO777" s="28"/>
      <c r="BP777" s="28"/>
      <c r="BQ777" s="28"/>
      <c r="BR777" s="28"/>
      <c r="BS777" s="28"/>
      <c r="BT777" s="28"/>
      <c r="BU777" s="28"/>
      <c r="BV777" s="28"/>
      <c r="BW777" s="28"/>
      <c r="BX777" s="28"/>
    </row>
    <row r="778" spans="3:76" ht="15.75" customHeight="1" x14ac:dyDescent="0.15">
      <c r="C778" s="55"/>
      <c r="D778" s="55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98"/>
      <c r="BE778" s="51"/>
      <c r="BF778" s="28"/>
      <c r="BG778" s="28"/>
      <c r="BH778" s="28"/>
      <c r="BI778" s="28"/>
      <c r="BJ778" s="28"/>
      <c r="BK778" s="28"/>
      <c r="BL778" s="28"/>
      <c r="BM778" s="28"/>
      <c r="BN778" s="28"/>
      <c r="BO778" s="28"/>
      <c r="BP778" s="28"/>
      <c r="BQ778" s="28"/>
      <c r="BR778" s="28"/>
      <c r="BS778" s="28"/>
      <c r="BT778" s="28"/>
      <c r="BU778" s="28"/>
      <c r="BV778" s="28"/>
      <c r="BW778" s="28"/>
      <c r="BX778" s="28"/>
    </row>
    <row r="779" spans="3:76" ht="15.75" customHeight="1" x14ac:dyDescent="0.15">
      <c r="C779" s="55"/>
      <c r="D779" s="55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98"/>
      <c r="BE779" s="51"/>
      <c r="BF779" s="28"/>
      <c r="BG779" s="28"/>
      <c r="BH779" s="28"/>
      <c r="BI779" s="28"/>
      <c r="BJ779" s="28"/>
      <c r="BK779" s="28"/>
      <c r="BL779" s="28"/>
      <c r="BM779" s="28"/>
      <c r="BN779" s="28"/>
      <c r="BO779" s="28"/>
      <c r="BP779" s="28"/>
      <c r="BQ779" s="28"/>
      <c r="BR779" s="28"/>
      <c r="BS779" s="28"/>
      <c r="BT779" s="28"/>
      <c r="BU779" s="28"/>
      <c r="BV779" s="28"/>
      <c r="BW779" s="28"/>
      <c r="BX779" s="28"/>
    </row>
    <row r="780" spans="3:76" ht="15.75" customHeight="1" x14ac:dyDescent="0.15">
      <c r="C780" s="55"/>
      <c r="D780" s="55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98"/>
      <c r="BE780" s="51"/>
      <c r="BF780" s="28"/>
      <c r="BG780" s="28"/>
      <c r="BH780" s="28"/>
      <c r="BI780" s="28"/>
      <c r="BJ780" s="28"/>
      <c r="BK780" s="28"/>
      <c r="BL780" s="28"/>
      <c r="BM780" s="28"/>
      <c r="BN780" s="28"/>
      <c r="BO780" s="28"/>
      <c r="BP780" s="28"/>
      <c r="BQ780" s="28"/>
      <c r="BR780" s="28"/>
      <c r="BS780" s="28"/>
      <c r="BT780" s="28"/>
      <c r="BU780" s="28"/>
      <c r="BV780" s="28"/>
      <c r="BW780" s="28"/>
      <c r="BX780" s="28"/>
    </row>
    <row r="781" spans="3:76" ht="15.75" customHeight="1" x14ac:dyDescent="0.15">
      <c r="C781" s="55"/>
      <c r="D781" s="55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98"/>
      <c r="BE781" s="51"/>
      <c r="BF781" s="28"/>
      <c r="BG781" s="28"/>
      <c r="BH781" s="28"/>
      <c r="BI781" s="28"/>
      <c r="BJ781" s="28"/>
      <c r="BK781" s="28"/>
      <c r="BL781" s="28"/>
      <c r="BM781" s="28"/>
      <c r="BN781" s="28"/>
      <c r="BO781" s="28"/>
      <c r="BP781" s="28"/>
      <c r="BQ781" s="28"/>
      <c r="BR781" s="28"/>
      <c r="BS781" s="28"/>
      <c r="BT781" s="28"/>
      <c r="BU781" s="28"/>
      <c r="BV781" s="28"/>
      <c r="BW781" s="28"/>
      <c r="BX781" s="28"/>
    </row>
    <row r="782" spans="3:76" ht="15.75" customHeight="1" x14ac:dyDescent="0.15">
      <c r="C782" s="55"/>
      <c r="D782" s="55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98"/>
      <c r="BE782" s="51"/>
      <c r="BF782" s="28"/>
      <c r="BG782" s="28"/>
      <c r="BH782" s="28"/>
      <c r="BI782" s="28"/>
      <c r="BJ782" s="28"/>
      <c r="BK782" s="28"/>
      <c r="BL782" s="28"/>
      <c r="BM782" s="28"/>
      <c r="BN782" s="28"/>
      <c r="BO782" s="28"/>
      <c r="BP782" s="28"/>
      <c r="BQ782" s="28"/>
      <c r="BR782" s="28"/>
      <c r="BS782" s="28"/>
      <c r="BT782" s="28"/>
      <c r="BU782" s="28"/>
      <c r="BV782" s="28"/>
      <c r="BW782" s="28"/>
      <c r="BX782" s="28"/>
    </row>
    <row r="783" spans="3:76" ht="15.75" customHeight="1" x14ac:dyDescent="0.15">
      <c r="C783" s="55"/>
      <c r="D783" s="55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98"/>
      <c r="BE783" s="51"/>
      <c r="BF783" s="28"/>
      <c r="BG783" s="28"/>
      <c r="BH783" s="28"/>
      <c r="BI783" s="28"/>
      <c r="BJ783" s="28"/>
      <c r="BK783" s="28"/>
      <c r="BL783" s="28"/>
      <c r="BM783" s="28"/>
      <c r="BN783" s="28"/>
      <c r="BO783" s="28"/>
      <c r="BP783" s="28"/>
      <c r="BQ783" s="28"/>
      <c r="BR783" s="28"/>
      <c r="BS783" s="28"/>
      <c r="BT783" s="28"/>
      <c r="BU783" s="28"/>
      <c r="BV783" s="28"/>
      <c r="BW783" s="28"/>
      <c r="BX783" s="28"/>
    </row>
    <row r="784" spans="3:76" ht="15.75" customHeight="1" x14ac:dyDescent="0.15">
      <c r="C784" s="55"/>
      <c r="D784" s="55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98"/>
      <c r="BE784" s="51"/>
      <c r="BF784" s="28"/>
      <c r="BG784" s="28"/>
      <c r="BH784" s="28"/>
      <c r="BI784" s="28"/>
      <c r="BJ784" s="28"/>
      <c r="BK784" s="28"/>
      <c r="BL784" s="28"/>
      <c r="BM784" s="28"/>
      <c r="BN784" s="28"/>
      <c r="BO784" s="28"/>
      <c r="BP784" s="28"/>
      <c r="BQ784" s="28"/>
      <c r="BR784" s="28"/>
      <c r="BS784" s="28"/>
      <c r="BT784" s="28"/>
      <c r="BU784" s="28"/>
      <c r="BV784" s="28"/>
      <c r="BW784" s="28"/>
      <c r="BX784" s="28"/>
    </row>
    <row r="785" spans="3:76" ht="15.75" customHeight="1" x14ac:dyDescent="0.15">
      <c r="C785" s="55"/>
      <c r="D785" s="55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98"/>
      <c r="BE785" s="51"/>
      <c r="BF785" s="28"/>
      <c r="BG785" s="28"/>
      <c r="BH785" s="28"/>
      <c r="BI785" s="28"/>
      <c r="BJ785" s="28"/>
      <c r="BK785" s="28"/>
      <c r="BL785" s="28"/>
      <c r="BM785" s="28"/>
      <c r="BN785" s="28"/>
      <c r="BO785" s="28"/>
      <c r="BP785" s="28"/>
      <c r="BQ785" s="28"/>
      <c r="BR785" s="28"/>
      <c r="BS785" s="28"/>
      <c r="BT785" s="28"/>
      <c r="BU785" s="28"/>
      <c r="BV785" s="28"/>
      <c r="BW785" s="28"/>
      <c r="BX785" s="28"/>
    </row>
    <row r="786" spans="3:76" ht="15.75" customHeight="1" x14ac:dyDescent="0.15">
      <c r="C786" s="55"/>
      <c r="D786" s="55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98"/>
      <c r="BE786" s="51"/>
      <c r="BF786" s="28"/>
      <c r="BG786" s="28"/>
      <c r="BH786" s="28"/>
      <c r="BI786" s="28"/>
      <c r="BJ786" s="28"/>
      <c r="BK786" s="28"/>
      <c r="BL786" s="28"/>
      <c r="BM786" s="28"/>
      <c r="BN786" s="28"/>
      <c r="BO786" s="28"/>
      <c r="BP786" s="28"/>
      <c r="BQ786" s="28"/>
      <c r="BR786" s="28"/>
      <c r="BS786" s="28"/>
      <c r="BT786" s="28"/>
      <c r="BU786" s="28"/>
      <c r="BV786" s="28"/>
      <c r="BW786" s="28"/>
      <c r="BX786" s="28"/>
    </row>
    <row r="787" spans="3:76" ht="15.75" customHeight="1" x14ac:dyDescent="0.15">
      <c r="C787" s="55"/>
      <c r="D787" s="55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98"/>
      <c r="BE787" s="51"/>
      <c r="BF787" s="28"/>
      <c r="BG787" s="28"/>
      <c r="BH787" s="28"/>
      <c r="BI787" s="28"/>
      <c r="BJ787" s="28"/>
      <c r="BK787" s="28"/>
      <c r="BL787" s="28"/>
      <c r="BM787" s="28"/>
      <c r="BN787" s="28"/>
      <c r="BO787" s="28"/>
      <c r="BP787" s="28"/>
      <c r="BQ787" s="28"/>
      <c r="BR787" s="28"/>
      <c r="BS787" s="28"/>
      <c r="BT787" s="28"/>
      <c r="BU787" s="28"/>
      <c r="BV787" s="28"/>
      <c r="BW787" s="28"/>
      <c r="BX787" s="28"/>
    </row>
    <row r="788" spans="3:76" ht="15.75" customHeight="1" x14ac:dyDescent="0.15">
      <c r="C788" s="55"/>
      <c r="D788" s="55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98"/>
      <c r="BE788" s="51"/>
      <c r="BF788" s="28"/>
      <c r="BG788" s="28"/>
      <c r="BH788" s="28"/>
      <c r="BI788" s="28"/>
      <c r="BJ788" s="28"/>
      <c r="BK788" s="28"/>
      <c r="BL788" s="28"/>
      <c r="BM788" s="28"/>
      <c r="BN788" s="28"/>
      <c r="BO788" s="28"/>
      <c r="BP788" s="28"/>
      <c r="BQ788" s="28"/>
      <c r="BR788" s="28"/>
      <c r="BS788" s="28"/>
      <c r="BT788" s="28"/>
      <c r="BU788" s="28"/>
      <c r="BV788" s="28"/>
      <c r="BW788" s="28"/>
      <c r="BX788" s="28"/>
    </row>
    <row r="789" spans="3:76" ht="15.75" customHeight="1" x14ac:dyDescent="0.15">
      <c r="C789" s="55"/>
      <c r="D789" s="55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98"/>
      <c r="BE789" s="51"/>
      <c r="BF789" s="28"/>
      <c r="BG789" s="28"/>
      <c r="BH789" s="28"/>
      <c r="BI789" s="28"/>
      <c r="BJ789" s="28"/>
      <c r="BK789" s="28"/>
      <c r="BL789" s="28"/>
      <c r="BM789" s="28"/>
      <c r="BN789" s="28"/>
      <c r="BO789" s="28"/>
      <c r="BP789" s="28"/>
      <c r="BQ789" s="28"/>
      <c r="BR789" s="28"/>
      <c r="BS789" s="28"/>
      <c r="BT789" s="28"/>
      <c r="BU789" s="28"/>
      <c r="BV789" s="28"/>
      <c r="BW789" s="28"/>
      <c r="BX789" s="28"/>
    </row>
    <row r="790" spans="3:76" ht="15.75" customHeight="1" x14ac:dyDescent="0.15">
      <c r="C790" s="55"/>
      <c r="D790" s="55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98"/>
      <c r="BE790" s="51"/>
      <c r="BF790" s="28"/>
      <c r="BG790" s="28"/>
      <c r="BH790" s="28"/>
      <c r="BI790" s="28"/>
      <c r="BJ790" s="28"/>
      <c r="BK790" s="28"/>
      <c r="BL790" s="28"/>
      <c r="BM790" s="28"/>
      <c r="BN790" s="28"/>
      <c r="BO790" s="28"/>
      <c r="BP790" s="28"/>
      <c r="BQ790" s="28"/>
      <c r="BR790" s="28"/>
      <c r="BS790" s="28"/>
      <c r="BT790" s="28"/>
      <c r="BU790" s="28"/>
      <c r="BV790" s="28"/>
      <c r="BW790" s="28"/>
      <c r="BX790" s="28"/>
    </row>
    <row r="791" spans="3:76" ht="15.75" customHeight="1" x14ac:dyDescent="0.15">
      <c r="C791" s="55"/>
      <c r="D791" s="55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98"/>
      <c r="BE791" s="51"/>
      <c r="BF791" s="28"/>
      <c r="BG791" s="28"/>
      <c r="BH791" s="28"/>
      <c r="BI791" s="28"/>
      <c r="BJ791" s="28"/>
      <c r="BK791" s="28"/>
      <c r="BL791" s="28"/>
      <c r="BM791" s="28"/>
      <c r="BN791" s="28"/>
      <c r="BO791" s="28"/>
      <c r="BP791" s="28"/>
      <c r="BQ791" s="28"/>
      <c r="BR791" s="28"/>
      <c r="BS791" s="28"/>
      <c r="BT791" s="28"/>
      <c r="BU791" s="28"/>
      <c r="BV791" s="28"/>
      <c r="BW791" s="28"/>
      <c r="BX791" s="28"/>
    </row>
    <row r="792" spans="3:76" ht="15.75" customHeight="1" x14ac:dyDescent="0.15">
      <c r="C792" s="55"/>
      <c r="D792" s="55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98"/>
      <c r="BE792" s="51"/>
      <c r="BF792" s="28"/>
      <c r="BG792" s="28"/>
      <c r="BH792" s="28"/>
      <c r="BI792" s="28"/>
      <c r="BJ792" s="28"/>
      <c r="BK792" s="28"/>
      <c r="BL792" s="28"/>
      <c r="BM792" s="28"/>
      <c r="BN792" s="28"/>
      <c r="BO792" s="28"/>
      <c r="BP792" s="28"/>
      <c r="BQ792" s="28"/>
      <c r="BR792" s="28"/>
      <c r="BS792" s="28"/>
      <c r="BT792" s="28"/>
      <c r="BU792" s="28"/>
      <c r="BV792" s="28"/>
      <c r="BW792" s="28"/>
      <c r="BX792" s="28"/>
    </row>
    <row r="793" spans="3:76" ht="15.75" customHeight="1" x14ac:dyDescent="0.15">
      <c r="C793" s="55"/>
      <c r="D793" s="55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98"/>
      <c r="BE793" s="51"/>
      <c r="BF793" s="28"/>
      <c r="BG793" s="28"/>
      <c r="BH793" s="28"/>
      <c r="BI793" s="28"/>
      <c r="BJ793" s="28"/>
      <c r="BK793" s="28"/>
      <c r="BL793" s="28"/>
      <c r="BM793" s="28"/>
      <c r="BN793" s="28"/>
      <c r="BO793" s="28"/>
      <c r="BP793" s="28"/>
      <c r="BQ793" s="28"/>
      <c r="BR793" s="28"/>
      <c r="BS793" s="28"/>
      <c r="BT793" s="28"/>
      <c r="BU793" s="28"/>
      <c r="BV793" s="28"/>
      <c r="BW793" s="28"/>
      <c r="BX793" s="28"/>
    </row>
    <row r="794" spans="3:76" ht="15.75" customHeight="1" x14ac:dyDescent="0.15">
      <c r="C794" s="55"/>
      <c r="D794" s="55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98"/>
      <c r="BE794" s="51"/>
      <c r="BF794" s="28"/>
      <c r="BG794" s="28"/>
      <c r="BH794" s="28"/>
      <c r="BI794" s="28"/>
      <c r="BJ794" s="28"/>
      <c r="BK794" s="28"/>
      <c r="BL794" s="28"/>
      <c r="BM794" s="28"/>
      <c r="BN794" s="28"/>
      <c r="BO794" s="28"/>
      <c r="BP794" s="28"/>
      <c r="BQ794" s="28"/>
      <c r="BR794" s="28"/>
      <c r="BS794" s="28"/>
      <c r="BT794" s="28"/>
      <c r="BU794" s="28"/>
      <c r="BV794" s="28"/>
      <c r="BW794" s="28"/>
      <c r="BX794" s="28"/>
    </row>
    <row r="795" spans="3:76" ht="15.75" customHeight="1" x14ac:dyDescent="0.15">
      <c r="C795" s="55"/>
      <c r="D795" s="55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98"/>
      <c r="BE795" s="51"/>
      <c r="BF795" s="28"/>
      <c r="BG795" s="28"/>
      <c r="BH795" s="28"/>
      <c r="BI795" s="28"/>
      <c r="BJ795" s="28"/>
      <c r="BK795" s="28"/>
      <c r="BL795" s="28"/>
      <c r="BM795" s="28"/>
      <c r="BN795" s="28"/>
      <c r="BO795" s="28"/>
      <c r="BP795" s="28"/>
      <c r="BQ795" s="28"/>
      <c r="BR795" s="28"/>
      <c r="BS795" s="28"/>
      <c r="BT795" s="28"/>
      <c r="BU795" s="28"/>
      <c r="BV795" s="28"/>
      <c r="BW795" s="28"/>
      <c r="BX795" s="28"/>
    </row>
    <row r="796" spans="3:76" ht="15.75" customHeight="1" x14ac:dyDescent="0.15">
      <c r="C796" s="55"/>
      <c r="D796" s="55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98"/>
      <c r="BE796" s="51"/>
      <c r="BF796" s="28"/>
      <c r="BG796" s="28"/>
      <c r="BH796" s="28"/>
      <c r="BI796" s="28"/>
      <c r="BJ796" s="28"/>
      <c r="BK796" s="28"/>
      <c r="BL796" s="28"/>
      <c r="BM796" s="28"/>
      <c r="BN796" s="28"/>
      <c r="BO796" s="28"/>
      <c r="BP796" s="28"/>
      <c r="BQ796" s="28"/>
      <c r="BR796" s="28"/>
      <c r="BS796" s="28"/>
      <c r="BT796" s="28"/>
      <c r="BU796" s="28"/>
      <c r="BV796" s="28"/>
      <c r="BW796" s="28"/>
      <c r="BX796" s="28"/>
    </row>
    <row r="797" spans="3:76" ht="15.75" customHeight="1" x14ac:dyDescent="0.15">
      <c r="C797" s="55"/>
      <c r="D797" s="55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98"/>
      <c r="BE797" s="51"/>
      <c r="BF797" s="28"/>
      <c r="BG797" s="28"/>
      <c r="BH797" s="28"/>
      <c r="BI797" s="28"/>
      <c r="BJ797" s="28"/>
      <c r="BK797" s="28"/>
      <c r="BL797" s="28"/>
      <c r="BM797" s="28"/>
      <c r="BN797" s="28"/>
      <c r="BO797" s="28"/>
      <c r="BP797" s="28"/>
      <c r="BQ797" s="28"/>
      <c r="BR797" s="28"/>
      <c r="BS797" s="28"/>
      <c r="BT797" s="28"/>
      <c r="BU797" s="28"/>
      <c r="BV797" s="28"/>
      <c r="BW797" s="28"/>
      <c r="BX797" s="28"/>
    </row>
    <row r="798" spans="3:76" ht="15.75" customHeight="1" x14ac:dyDescent="0.15">
      <c r="C798" s="55"/>
      <c r="D798" s="55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98"/>
      <c r="BE798" s="51"/>
      <c r="BF798" s="28"/>
      <c r="BG798" s="28"/>
      <c r="BH798" s="28"/>
      <c r="BI798" s="28"/>
      <c r="BJ798" s="28"/>
      <c r="BK798" s="28"/>
      <c r="BL798" s="28"/>
      <c r="BM798" s="28"/>
      <c r="BN798" s="28"/>
      <c r="BO798" s="28"/>
      <c r="BP798" s="28"/>
      <c r="BQ798" s="28"/>
      <c r="BR798" s="28"/>
      <c r="BS798" s="28"/>
      <c r="BT798" s="28"/>
      <c r="BU798" s="28"/>
      <c r="BV798" s="28"/>
      <c r="BW798" s="28"/>
      <c r="BX798" s="28"/>
    </row>
    <row r="799" spans="3:76" ht="15.75" customHeight="1" x14ac:dyDescent="0.15">
      <c r="C799" s="55"/>
      <c r="D799" s="55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98"/>
      <c r="BE799" s="51"/>
      <c r="BF799" s="28"/>
      <c r="BG799" s="28"/>
      <c r="BH799" s="28"/>
      <c r="BI799" s="28"/>
      <c r="BJ799" s="28"/>
      <c r="BK799" s="28"/>
      <c r="BL799" s="28"/>
      <c r="BM799" s="28"/>
      <c r="BN799" s="28"/>
      <c r="BO799" s="28"/>
      <c r="BP799" s="28"/>
      <c r="BQ799" s="28"/>
      <c r="BR799" s="28"/>
      <c r="BS799" s="28"/>
      <c r="BT799" s="28"/>
      <c r="BU799" s="28"/>
      <c r="BV799" s="28"/>
      <c r="BW799" s="28"/>
      <c r="BX799" s="28"/>
    </row>
    <row r="800" spans="3:76" ht="15.75" customHeight="1" x14ac:dyDescent="0.15">
      <c r="C800" s="55"/>
      <c r="D800" s="55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98"/>
      <c r="BE800" s="51"/>
      <c r="BF800" s="28"/>
      <c r="BG800" s="28"/>
      <c r="BH800" s="28"/>
      <c r="BI800" s="28"/>
      <c r="BJ800" s="28"/>
      <c r="BK800" s="28"/>
      <c r="BL800" s="28"/>
      <c r="BM800" s="28"/>
      <c r="BN800" s="28"/>
      <c r="BO800" s="28"/>
      <c r="BP800" s="28"/>
      <c r="BQ800" s="28"/>
      <c r="BR800" s="28"/>
      <c r="BS800" s="28"/>
      <c r="BT800" s="28"/>
      <c r="BU800" s="28"/>
      <c r="BV800" s="28"/>
      <c r="BW800" s="28"/>
      <c r="BX800" s="28"/>
    </row>
    <row r="801" spans="3:76" ht="15.75" customHeight="1" x14ac:dyDescent="0.15">
      <c r="C801" s="55"/>
      <c r="D801" s="55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98"/>
      <c r="BE801" s="51"/>
      <c r="BF801" s="28"/>
      <c r="BG801" s="28"/>
      <c r="BH801" s="28"/>
      <c r="BI801" s="28"/>
      <c r="BJ801" s="28"/>
      <c r="BK801" s="28"/>
      <c r="BL801" s="28"/>
      <c r="BM801" s="28"/>
      <c r="BN801" s="28"/>
      <c r="BO801" s="28"/>
      <c r="BP801" s="28"/>
      <c r="BQ801" s="28"/>
      <c r="BR801" s="28"/>
      <c r="BS801" s="28"/>
      <c r="BT801" s="28"/>
      <c r="BU801" s="28"/>
      <c r="BV801" s="28"/>
      <c r="BW801" s="28"/>
      <c r="BX801" s="28"/>
    </row>
    <row r="802" spans="3:76" ht="15.75" customHeight="1" x14ac:dyDescent="0.15">
      <c r="C802" s="55"/>
      <c r="D802" s="55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98"/>
      <c r="BE802" s="51"/>
      <c r="BF802" s="28"/>
      <c r="BG802" s="28"/>
      <c r="BH802" s="28"/>
      <c r="BI802" s="28"/>
      <c r="BJ802" s="28"/>
      <c r="BK802" s="28"/>
      <c r="BL802" s="28"/>
      <c r="BM802" s="28"/>
      <c r="BN802" s="28"/>
      <c r="BO802" s="28"/>
      <c r="BP802" s="28"/>
      <c r="BQ802" s="28"/>
      <c r="BR802" s="28"/>
      <c r="BS802" s="28"/>
      <c r="BT802" s="28"/>
      <c r="BU802" s="28"/>
      <c r="BV802" s="28"/>
      <c r="BW802" s="28"/>
      <c r="BX802" s="28"/>
    </row>
    <row r="803" spans="3:76" ht="15.75" customHeight="1" x14ac:dyDescent="0.15">
      <c r="C803" s="55"/>
      <c r="D803" s="55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98"/>
      <c r="BE803" s="51"/>
      <c r="BF803" s="28"/>
      <c r="BG803" s="28"/>
      <c r="BH803" s="28"/>
      <c r="BI803" s="28"/>
      <c r="BJ803" s="28"/>
      <c r="BK803" s="28"/>
      <c r="BL803" s="28"/>
      <c r="BM803" s="28"/>
      <c r="BN803" s="28"/>
      <c r="BO803" s="28"/>
      <c r="BP803" s="28"/>
      <c r="BQ803" s="28"/>
      <c r="BR803" s="28"/>
      <c r="BS803" s="28"/>
      <c r="BT803" s="28"/>
      <c r="BU803" s="28"/>
      <c r="BV803" s="28"/>
      <c r="BW803" s="28"/>
      <c r="BX803" s="28"/>
    </row>
    <row r="804" spans="3:76" ht="15.75" customHeight="1" x14ac:dyDescent="0.15">
      <c r="C804" s="55"/>
      <c r="D804" s="55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98"/>
      <c r="BE804" s="51"/>
      <c r="BF804" s="28"/>
      <c r="BG804" s="28"/>
      <c r="BH804" s="28"/>
      <c r="BI804" s="28"/>
      <c r="BJ804" s="28"/>
      <c r="BK804" s="28"/>
      <c r="BL804" s="28"/>
      <c r="BM804" s="28"/>
      <c r="BN804" s="28"/>
      <c r="BO804" s="28"/>
      <c r="BP804" s="28"/>
      <c r="BQ804" s="28"/>
      <c r="BR804" s="28"/>
      <c r="BS804" s="28"/>
      <c r="BT804" s="28"/>
      <c r="BU804" s="28"/>
      <c r="BV804" s="28"/>
      <c r="BW804" s="28"/>
      <c r="BX804" s="28"/>
    </row>
    <row r="805" spans="3:76" ht="15.75" customHeight="1" x14ac:dyDescent="0.15">
      <c r="C805" s="55"/>
      <c r="D805" s="55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98"/>
      <c r="BE805" s="51"/>
      <c r="BF805" s="28"/>
      <c r="BG805" s="28"/>
      <c r="BH805" s="28"/>
      <c r="BI805" s="28"/>
      <c r="BJ805" s="28"/>
      <c r="BK805" s="28"/>
      <c r="BL805" s="28"/>
      <c r="BM805" s="28"/>
      <c r="BN805" s="28"/>
      <c r="BO805" s="28"/>
      <c r="BP805" s="28"/>
      <c r="BQ805" s="28"/>
      <c r="BR805" s="28"/>
      <c r="BS805" s="28"/>
      <c r="BT805" s="28"/>
      <c r="BU805" s="28"/>
      <c r="BV805" s="28"/>
      <c r="BW805" s="28"/>
      <c r="BX805" s="28"/>
    </row>
    <row r="806" spans="3:76" ht="15.75" customHeight="1" x14ac:dyDescent="0.15">
      <c r="C806" s="55"/>
      <c r="D806" s="55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98"/>
      <c r="BE806" s="51"/>
      <c r="BF806" s="28"/>
      <c r="BG806" s="28"/>
      <c r="BH806" s="28"/>
      <c r="BI806" s="28"/>
      <c r="BJ806" s="28"/>
      <c r="BK806" s="28"/>
      <c r="BL806" s="28"/>
      <c r="BM806" s="28"/>
      <c r="BN806" s="28"/>
      <c r="BO806" s="28"/>
      <c r="BP806" s="28"/>
      <c r="BQ806" s="28"/>
      <c r="BR806" s="28"/>
      <c r="BS806" s="28"/>
      <c r="BT806" s="28"/>
      <c r="BU806" s="28"/>
      <c r="BV806" s="28"/>
      <c r="BW806" s="28"/>
      <c r="BX806" s="28"/>
    </row>
    <row r="807" spans="3:76" ht="15.75" customHeight="1" x14ac:dyDescent="0.15">
      <c r="C807" s="55"/>
      <c r="D807" s="55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98"/>
      <c r="BE807" s="51"/>
      <c r="BF807" s="28"/>
      <c r="BG807" s="28"/>
      <c r="BH807" s="28"/>
      <c r="BI807" s="28"/>
      <c r="BJ807" s="28"/>
      <c r="BK807" s="28"/>
      <c r="BL807" s="28"/>
      <c r="BM807" s="28"/>
      <c r="BN807" s="28"/>
      <c r="BO807" s="28"/>
      <c r="BP807" s="28"/>
      <c r="BQ807" s="28"/>
      <c r="BR807" s="28"/>
      <c r="BS807" s="28"/>
      <c r="BT807" s="28"/>
      <c r="BU807" s="28"/>
      <c r="BV807" s="28"/>
      <c r="BW807" s="28"/>
      <c r="BX807" s="28"/>
    </row>
    <row r="808" spans="3:76" ht="15.75" customHeight="1" x14ac:dyDescent="0.15">
      <c r="C808" s="55"/>
      <c r="D808" s="55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98"/>
      <c r="BE808" s="51"/>
      <c r="BF808" s="28"/>
      <c r="BG808" s="28"/>
      <c r="BH808" s="28"/>
      <c r="BI808" s="28"/>
      <c r="BJ808" s="28"/>
      <c r="BK808" s="28"/>
      <c r="BL808" s="28"/>
      <c r="BM808" s="28"/>
      <c r="BN808" s="28"/>
      <c r="BO808" s="28"/>
      <c r="BP808" s="28"/>
      <c r="BQ808" s="28"/>
      <c r="BR808" s="28"/>
      <c r="BS808" s="28"/>
      <c r="BT808" s="28"/>
      <c r="BU808" s="28"/>
      <c r="BV808" s="28"/>
      <c r="BW808" s="28"/>
      <c r="BX808" s="28"/>
    </row>
    <row r="809" spans="3:76" ht="15.75" customHeight="1" x14ac:dyDescent="0.15">
      <c r="C809" s="55"/>
      <c r="D809" s="55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98"/>
      <c r="BE809" s="51"/>
      <c r="BF809" s="28"/>
      <c r="BG809" s="28"/>
      <c r="BH809" s="28"/>
      <c r="BI809" s="28"/>
      <c r="BJ809" s="28"/>
      <c r="BK809" s="28"/>
      <c r="BL809" s="28"/>
      <c r="BM809" s="28"/>
      <c r="BN809" s="28"/>
      <c r="BO809" s="28"/>
      <c r="BP809" s="28"/>
      <c r="BQ809" s="28"/>
      <c r="BR809" s="28"/>
      <c r="BS809" s="28"/>
      <c r="BT809" s="28"/>
      <c r="BU809" s="28"/>
      <c r="BV809" s="28"/>
      <c r="BW809" s="28"/>
      <c r="BX809" s="28"/>
    </row>
    <row r="810" spans="3:76" ht="15.75" customHeight="1" x14ac:dyDescent="0.15">
      <c r="C810" s="55"/>
      <c r="D810" s="55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98"/>
      <c r="BE810" s="51"/>
      <c r="BF810" s="28"/>
      <c r="BG810" s="28"/>
      <c r="BH810" s="28"/>
      <c r="BI810" s="28"/>
      <c r="BJ810" s="28"/>
      <c r="BK810" s="28"/>
      <c r="BL810" s="28"/>
      <c r="BM810" s="28"/>
      <c r="BN810" s="28"/>
      <c r="BO810" s="28"/>
      <c r="BP810" s="28"/>
      <c r="BQ810" s="28"/>
      <c r="BR810" s="28"/>
      <c r="BS810" s="28"/>
      <c r="BT810" s="28"/>
      <c r="BU810" s="28"/>
      <c r="BV810" s="28"/>
      <c r="BW810" s="28"/>
      <c r="BX810" s="28"/>
    </row>
    <row r="811" spans="3:76" ht="15.75" customHeight="1" x14ac:dyDescent="0.15">
      <c r="C811" s="55"/>
      <c r="D811" s="55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98"/>
      <c r="BE811" s="51"/>
      <c r="BF811" s="28"/>
      <c r="BG811" s="28"/>
      <c r="BH811" s="28"/>
      <c r="BI811" s="28"/>
      <c r="BJ811" s="28"/>
      <c r="BK811" s="28"/>
      <c r="BL811" s="28"/>
      <c r="BM811" s="28"/>
      <c r="BN811" s="28"/>
      <c r="BO811" s="28"/>
      <c r="BP811" s="28"/>
      <c r="BQ811" s="28"/>
      <c r="BR811" s="28"/>
      <c r="BS811" s="28"/>
      <c r="BT811" s="28"/>
      <c r="BU811" s="28"/>
      <c r="BV811" s="28"/>
      <c r="BW811" s="28"/>
      <c r="BX811" s="28"/>
    </row>
    <row r="812" spans="3:76" ht="15.75" customHeight="1" x14ac:dyDescent="0.15">
      <c r="C812" s="55"/>
      <c r="D812" s="55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98"/>
      <c r="BE812" s="51"/>
      <c r="BF812" s="28"/>
      <c r="BG812" s="28"/>
      <c r="BH812" s="28"/>
      <c r="BI812" s="28"/>
      <c r="BJ812" s="28"/>
      <c r="BK812" s="28"/>
      <c r="BL812" s="28"/>
      <c r="BM812" s="28"/>
      <c r="BN812" s="28"/>
      <c r="BO812" s="28"/>
      <c r="BP812" s="28"/>
      <c r="BQ812" s="28"/>
      <c r="BR812" s="28"/>
      <c r="BS812" s="28"/>
      <c r="BT812" s="28"/>
      <c r="BU812" s="28"/>
      <c r="BV812" s="28"/>
      <c r="BW812" s="28"/>
      <c r="BX812" s="28"/>
    </row>
    <row r="813" spans="3:76" ht="15.75" customHeight="1" x14ac:dyDescent="0.15">
      <c r="C813" s="55"/>
      <c r="D813" s="55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98"/>
      <c r="BE813" s="51"/>
      <c r="BF813" s="28"/>
      <c r="BG813" s="28"/>
      <c r="BH813" s="28"/>
      <c r="BI813" s="28"/>
      <c r="BJ813" s="28"/>
      <c r="BK813" s="28"/>
      <c r="BL813" s="28"/>
      <c r="BM813" s="28"/>
      <c r="BN813" s="28"/>
      <c r="BO813" s="28"/>
      <c r="BP813" s="28"/>
      <c r="BQ813" s="28"/>
      <c r="BR813" s="28"/>
      <c r="BS813" s="28"/>
      <c r="BT813" s="28"/>
      <c r="BU813" s="28"/>
      <c r="BV813" s="28"/>
      <c r="BW813" s="28"/>
      <c r="BX813" s="28"/>
    </row>
    <row r="814" spans="3:76" ht="15.75" customHeight="1" x14ac:dyDescent="0.15">
      <c r="C814" s="55"/>
      <c r="D814" s="55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98"/>
      <c r="BE814" s="51"/>
      <c r="BF814" s="28"/>
      <c r="BG814" s="28"/>
      <c r="BH814" s="28"/>
      <c r="BI814" s="28"/>
      <c r="BJ814" s="28"/>
      <c r="BK814" s="28"/>
      <c r="BL814" s="28"/>
      <c r="BM814" s="28"/>
      <c r="BN814" s="28"/>
      <c r="BO814" s="28"/>
      <c r="BP814" s="28"/>
      <c r="BQ814" s="28"/>
      <c r="BR814" s="28"/>
      <c r="BS814" s="28"/>
      <c r="BT814" s="28"/>
      <c r="BU814" s="28"/>
      <c r="BV814" s="28"/>
      <c r="BW814" s="28"/>
      <c r="BX814" s="28"/>
    </row>
    <row r="815" spans="3:76" ht="15.75" customHeight="1" x14ac:dyDescent="0.15">
      <c r="C815" s="55"/>
      <c r="D815" s="55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98"/>
      <c r="BE815" s="51"/>
      <c r="BF815" s="28"/>
      <c r="BG815" s="28"/>
      <c r="BH815" s="28"/>
      <c r="BI815" s="28"/>
      <c r="BJ815" s="28"/>
      <c r="BK815" s="28"/>
      <c r="BL815" s="28"/>
      <c r="BM815" s="28"/>
      <c r="BN815" s="28"/>
      <c r="BO815" s="28"/>
      <c r="BP815" s="28"/>
      <c r="BQ815" s="28"/>
      <c r="BR815" s="28"/>
      <c r="BS815" s="28"/>
      <c r="BT815" s="28"/>
      <c r="BU815" s="28"/>
      <c r="BV815" s="28"/>
      <c r="BW815" s="28"/>
      <c r="BX815" s="28"/>
    </row>
    <row r="816" spans="3:76" ht="15.75" customHeight="1" x14ac:dyDescent="0.15">
      <c r="C816" s="55"/>
      <c r="D816" s="55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98"/>
      <c r="BE816" s="51"/>
      <c r="BF816" s="28"/>
      <c r="BG816" s="28"/>
      <c r="BH816" s="28"/>
      <c r="BI816" s="28"/>
      <c r="BJ816" s="28"/>
      <c r="BK816" s="28"/>
      <c r="BL816" s="28"/>
      <c r="BM816" s="28"/>
      <c r="BN816" s="28"/>
      <c r="BO816" s="28"/>
      <c r="BP816" s="28"/>
      <c r="BQ816" s="28"/>
      <c r="BR816" s="28"/>
      <c r="BS816" s="28"/>
      <c r="BT816" s="28"/>
      <c r="BU816" s="28"/>
      <c r="BV816" s="28"/>
      <c r="BW816" s="28"/>
      <c r="BX816" s="28"/>
    </row>
    <row r="817" spans="3:76" ht="15.75" customHeight="1" x14ac:dyDescent="0.15">
      <c r="C817" s="55"/>
      <c r="D817" s="55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98"/>
      <c r="BE817" s="51"/>
      <c r="BF817" s="28"/>
      <c r="BG817" s="28"/>
      <c r="BH817" s="28"/>
      <c r="BI817" s="28"/>
      <c r="BJ817" s="28"/>
      <c r="BK817" s="28"/>
      <c r="BL817" s="28"/>
      <c r="BM817" s="28"/>
      <c r="BN817" s="28"/>
      <c r="BO817" s="28"/>
      <c r="BP817" s="28"/>
      <c r="BQ817" s="28"/>
      <c r="BR817" s="28"/>
      <c r="BS817" s="28"/>
      <c r="BT817" s="28"/>
      <c r="BU817" s="28"/>
      <c r="BV817" s="28"/>
      <c r="BW817" s="28"/>
      <c r="BX817" s="28"/>
    </row>
    <row r="818" spans="3:76" ht="15.75" customHeight="1" x14ac:dyDescent="0.15">
      <c r="C818" s="55"/>
      <c r="D818" s="55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98"/>
      <c r="BE818" s="51"/>
      <c r="BF818" s="28"/>
      <c r="BG818" s="28"/>
      <c r="BH818" s="28"/>
      <c r="BI818" s="28"/>
      <c r="BJ818" s="28"/>
      <c r="BK818" s="28"/>
      <c r="BL818" s="28"/>
      <c r="BM818" s="28"/>
      <c r="BN818" s="28"/>
      <c r="BO818" s="28"/>
      <c r="BP818" s="28"/>
      <c r="BQ818" s="28"/>
      <c r="BR818" s="28"/>
      <c r="BS818" s="28"/>
      <c r="BT818" s="28"/>
      <c r="BU818" s="28"/>
      <c r="BV818" s="28"/>
      <c r="BW818" s="28"/>
      <c r="BX818" s="28"/>
    </row>
    <row r="819" spans="3:76" ht="15.75" customHeight="1" x14ac:dyDescent="0.15">
      <c r="C819" s="55"/>
      <c r="D819" s="55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98"/>
      <c r="BE819" s="51"/>
      <c r="BF819" s="28"/>
      <c r="BG819" s="28"/>
      <c r="BH819" s="28"/>
      <c r="BI819" s="28"/>
      <c r="BJ819" s="28"/>
      <c r="BK819" s="28"/>
      <c r="BL819" s="28"/>
      <c r="BM819" s="28"/>
      <c r="BN819" s="28"/>
      <c r="BO819" s="28"/>
      <c r="BP819" s="28"/>
      <c r="BQ819" s="28"/>
      <c r="BR819" s="28"/>
      <c r="BS819" s="28"/>
      <c r="BT819" s="28"/>
      <c r="BU819" s="28"/>
      <c r="BV819" s="28"/>
      <c r="BW819" s="28"/>
      <c r="BX819" s="28"/>
    </row>
    <row r="820" spans="3:76" ht="15.75" customHeight="1" x14ac:dyDescent="0.15">
      <c r="C820" s="55"/>
      <c r="D820" s="55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98"/>
      <c r="BE820" s="51"/>
      <c r="BF820" s="28"/>
      <c r="BG820" s="28"/>
      <c r="BH820" s="28"/>
      <c r="BI820" s="28"/>
      <c r="BJ820" s="28"/>
      <c r="BK820" s="28"/>
      <c r="BL820" s="28"/>
      <c r="BM820" s="28"/>
      <c r="BN820" s="28"/>
      <c r="BO820" s="28"/>
      <c r="BP820" s="28"/>
      <c r="BQ820" s="28"/>
      <c r="BR820" s="28"/>
      <c r="BS820" s="28"/>
      <c r="BT820" s="28"/>
      <c r="BU820" s="28"/>
      <c r="BV820" s="28"/>
      <c r="BW820" s="28"/>
      <c r="BX820" s="28"/>
    </row>
    <row r="821" spans="3:76" ht="15.75" customHeight="1" x14ac:dyDescent="0.15">
      <c r="C821" s="55"/>
      <c r="D821" s="55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98"/>
      <c r="BE821" s="51"/>
      <c r="BF821" s="28"/>
      <c r="BG821" s="28"/>
      <c r="BH821" s="28"/>
      <c r="BI821" s="28"/>
      <c r="BJ821" s="28"/>
      <c r="BK821" s="28"/>
      <c r="BL821" s="28"/>
      <c r="BM821" s="28"/>
      <c r="BN821" s="28"/>
      <c r="BO821" s="28"/>
      <c r="BP821" s="28"/>
      <c r="BQ821" s="28"/>
      <c r="BR821" s="28"/>
      <c r="BS821" s="28"/>
      <c r="BT821" s="28"/>
      <c r="BU821" s="28"/>
      <c r="BV821" s="28"/>
      <c r="BW821" s="28"/>
      <c r="BX821" s="28"/>
    </row>
    <row r="822" spans="3:76" ht="15.75" customHeight="1" x14ac:dyDescent="0.15">
      <c r="C822" s="55"/>
      <c r="D822" s="55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98"/>
      <c r="BE822" s="51"/>
      <c r="BF822" s="28"/>
      <c r="BG822" s="28"/>
      <c r="BH822" s="28"/>
      <c r="BI822" s="28"/>
      <c r="BJ822" s="28"/>
      <c r="BK822" s="28"/>
      <c r="BL822" s="28"/>
      <c r="BM822" s="28"/>
      <c r="BN822" s="28"/>
      <c r="BO822" s="28"/>
      <c r="BP822" s="28"/>
      <c r="BQ822" s="28"/>
      <c r="BR822" s="28"/>
      <c r="BS822" s="28"/>
      <c r="BT822" s="28"/>
      <c r="BU822" s="28"/>
      <c r="BV822" s="28"/>
      <c r="BW822" s="28"/>
      <c r="BX822" s="28"/>
    </row>
    <row r="823" spans="3:76" ht="15.75" customHeight="1" x14ac:dyDescent="0.15">
      <c r="C823" s="55"/>
      <c r="D823" s="55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98"/>
      <c r="BE823" s="51"/>
      <c r="BF823" s="28"/>
      <c r="BG823" s="28"/>
      <c r="BH823" s="28"/>
      <c r="BI823" s="28"/>
      <c r="BJ823" s="28"/>
      <c r="BK823" s="28"/>
      <c r="BL823" s="28"/>
      <c r="BM823" s="28"/>
      <c r="BN823" s="28"/>
      <c r="BO823" s="28"/>
      <c r="BP823" s="28"/>
      <c r="BQ823" s="28"/>
      <c r="BR823" s="28"/>
      <c r="BS823" s="28"/>
      <c r="BT823" s="28"/>
      <c r="BU823" s="28"/>
      <c r="BV823" s="28"/>
      <c r="BW823" s="28"/>
      <c r="BX823" s="28"/>
    </row>
    <row r="824" spans="3:76" ht="15.75" customHeight="1" x14ac:dyDescent="0.15">
      <c r="C824" s="55"/>
      <c r="D824" s="55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98"/>
      <c r="BE824" s="51"/>
      <c r="BF824" s="28"/>
      <c r="BG824" s="28"/>
      <c r="BH824" s="28"/>
      <c r="BI824" s="28"/>
      <c r="BJ824" s="28"/>
      <c r="BK824" s="28"/>
      <c r="BL824" s="28"/>
      <c r="BM824" s="28"/>
      <c r="BN824" s="28"/>
      <c r="BO824" s="28"/>
      <c r="BP824" s="28"/>
      <c r="BQ824" s="28"/>
      <c r="BR824" s="28"/>
      <c r="BS824" s="28"/>
      <c r="BT824" s="28"/>
      <c r="BU824" s="28"/>
      <c r="BV824" s="28"/>
      <c r="BW824" s="28"/>
      <c r="BX824" s="28"/>
    </row>
    <row r="825" spans="3:76" ht="15.75" customHeight="1" x14ac:dyDescent="0.15">
      <c r="C825" s="55"/>
      <c r="D825" s="55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98"/>
      <c r="BE825" s="51"/>
      <c r="BF825" s="28"/>
      <c r="BG825" s="28"/>
      <c r="BH825" s="28"/>
      <c r="BI825" s="28"/>
      <c r="BJ825" s="28"/>
      <c r="BK825" s="28"/>
      <c r="BL825" s="28"/>
      <c r="BM825" s="28"/>
      <c r="BN825" s="28"/>
      <c r="BO825" s="28"/>
      <c r="BP825" s="28"/>
      <c r="BQ825" s="28"/>
      <c r="BR825" s="28"/>
      <c r="BS825" s="28"/>
      <c r="BT825" s="28"/>
      <c r="BU825" s="28"/>
      <c r="BV825" s="28"/>
      <c r="BW825" s="28"/>
      <c r="BX825" s="28"/>
    </row>
    <row r="826" spans="3:76" ht="15.75" customHeight="1" x14ac:dyDescent="0.15">
      <c r="C826" s="55"/>
      <c r="D826" s="55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98"/>
      <c r="BE826" s="51"/>
      <c r="BF826" s="28"/>
      <c r="BG826" s="28"/>
      <c r="BH826" s="28"/>
      <c r="BI826" s="28"/>
      <c r="BJ826" s="28"/>
      <c r="BK826" s="28"/>
      <c r="BL826" s="28"/>
      <c r="BM826" s="28"/>
      <c r="BN826" s="28"/>
      <c r="BO826" s="28"/>
      <c r="BP826" s="28"/>
      <c r="BQ826" s="28"/>
      <c r="BR826" s="28"/>
      <c r="BS826" s="28"/>
      <c r="BT826" s="28"/>
      <c r="BU826" s="28"/>
      <c r="BV826" s="28"/>
      <c r="BW826" s="28"/>
      <c r="BX826" s="28"/>
    </row>
    <row r="827" spans="3:76" ht="15.75" customHeight="1" x14ac:dyDescent="0.15">
      <c r="C827" s="55"/>
      <c r="D827" s="55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98"/>
      <c r="BE827" s="51"/>
      <c r="BF827" s="28"/>
      <c r="BG827" s="28"/>
      <c r="BH827" s="28"/>
      <c r="BI827" s="28"/>
      <c r="BJ827" s="28"/>
      <c r="BK827" s="28"/>
      <c r="BL827" s="28"/>
      <c r="BM827" s="28"/>
      <c r="BN827" s="28"/>
      <c r="BO827" s="28"/>
      <c r="BP827" s="28"/>
      <c r="BQ827" s="28"/>
      <c r="BR827" s="28"/>
      <c r="BS827" s="28"/>
      <c r="BT827" s="28"/>
      <c r="BU827" s="28"/>
      <c r="BV827" s="28"/>
      <c r="BW827" s="28"/>
      <c r="BX827" s="28"/>
    </row>
    <row r="828" spans="3:76" ht="15.75" customHeight="1" x14ac:dyDescent="0.15">
      <c r="C828" s="55"/>
      <c r="D828" s="55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98"/>
      <c r="BE828" s="51"/>
      <c r="BF828" s="28"/>
      <c r="BG828" s="28"/>
      <c r="BH828" s="28"/>
      <c r="BI828" s="28"/>
      <c r="BJ828" s="28"/>
      <c r="BK828" s="28"/>
      <c r="BL828" s="28"/>
      <c r="BM828" s="28"/>
      <c r="BN828" s="28"/>
      <c r="BO828" s="28"/>
      <c r="BP828" s="28"/>
      <c r="BQ828" s="28"/>
      <c r="BR828" s="28"/>
      <c r="BS828" s="28"/>
      <c r="BT828" s="28"/>
      <c r="BU828" s="28"/>
      <c r="BV828" s="28"/>
      <c r="BW828" s="28"/>
      <c r="BX828" s="28"/>
    </row>
    <row r="829" spans="3:76" ht="15.75" customHeight="1" x14ac:dyDescent="0.15">
      <c r="C829" s="55"/>
      <c r="D829" s="55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98"/>
      <c r="BE829" s="51"/>
      <c r="BF829" s="28"/>
      <c r="BG829" s="28"/>
      <c r="BH829" s="28"/>
      <c r="BI829" s="28"/>
      <c r="BJ829" s="28"/>
      <c r="BK829" s="28"/>
      <c r="BL829" s="28"/>
      <c r="BM829" s="28"/>
      <c r="BN829" s="28"/>
      <c r="BO829" s="28"/>
      <c r="BP829" s="28"/>
      <c r="BQ829" s="28"/>
      <c r="BR829" s="28"/>
      <c r="BS829" s="28"/>
      <c r="BT829" s="28"/>
      <c r="BU829" s="28"/>
      <c r="BV829" s="28"/>
      <c r="BW829" s="28"/>
      <c r="BX829" s="28"/>
    </row>
    <row r="830" spans="3:76" ht="15.75" customHeight="1" x14ac:dyDescent="0.15">
      <c r="C830" s="55"/>
      <c r="D830" s="55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98"/>
      <c r="BE830" s="51"/>
      <c r="BF830" s="28"/>
      <c r="BG830" s="28"/>
      <c r="BH830" s="28"/>
      <c r="BI830" s="28"/>
      <c r="BJ830" s="28"/>
      <c r="BK830" s="28"/>
      <c r="BL830" s="28"/>
      <c r="BM830" s="28"/>
      <c r="BN830" s="28"/>
      <c r="BO830" s="28"/>
      <c r="BP830" s="28"/>
      <c r="BQ830" s="28"/>
      <c r="BR830" s="28"/>
      <c r="BS830" s="28"/>
      <c r="BT830" s="28"/>
      <c r="BU830" s="28"/>
      <c r="BV830" s="28"/>
      <c r="BW830" s="28"/>
      <c r="BX830" s="28"/>
    </row>
    <row r="831" spans="3:76" ht="15.75" customHeight="1" x14ac:dyDescent="0.15">
      <c r="C831" s="55"/>
      <c r="D831" s="55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98"/>
      <c r="BE831" s="51"/>
      <c r="BF831" s="28"/>
      <c r="BG831" s="28"/>
      <c r="BH831" s="28"/>
      <c r="BI831" s="28"/>
      <c r="BJ831" s="28"/>
      <c r="BK831" s="28"/>
      <c r="BL831" s="28"/>
      <c r="BM831" s="28"/>
      <c r="BN831" s="28"/>
      <c r="BO831" s="28"/>
      <c r="BP831" s="28"/>
      <c r="BQ831" s="28"/>
      <c r="BR831" s="28"/>
      <c r="BS831" s="28"/>
      <c r="BT831" s="28"/>
      <c r="BU831" s="28"/>
      <c r="BV831" s="28"/>
      <c r="BW831" s="28"/>
      <c r="BX831" s="28"/>
    </row>
    <row r="832" spans="3:76" ht="15.75" customHeight="1" x14ac:dyDescent="0.15">
      <c r="C832" s="55"/>
      <c r="D832" s="55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98"/>
      <c r="BE832" s="51"/>
      <c r="BF832" s="28"/>
      <c r="BG832" s="28"/>
      <c r="BH832" s="28"/>
      <c r="BI832" s="28"/>
      <c r="BJ832" s="28"/>
      <c r="BK832" s="28"/>
      <c r="BL832" s="28"/>
      <c r="BM832" s="28"/>
      <c r="BN832" s="28"/>
      <c r="BO832" s="28"/>
      <c r="BP832" s="28"/>
      <c r="BQ832" s="28"/>
      <c r="BR832" s="28"/>
      <c r="BS832" s="28"/>
      <c r="BT832" s="28"/>
      <c r="BU832" s="28"/>
      <c r="BV832" s="28"/>
      <c r="BW832" s="28"/>
      <c r="BX832" s="28"/>
    </row>
    <row r="833" spans="3:76" ht="15.75" customHeight="1" x14ac:dyDescent="0.15">
      <c r="C833" s="55"/>
      <c r="D833" s="55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98"/>
      <c r="BE833" s="51"/>
      <c r="BF833" s="28"/>
      <c r="BG833" s="28"/>
      <c r="BH833" s="28"/>
      <c r="BI833" s="28"/>
      <c r="BJ833" s="28"/>
      <c r="BK833" s="28"/>
      <c r="BL833" s="28"/>
      <c r="BM833" s="28"/>
      <c r="BN833" s="28"/>
      <c r="BO833" s="28"/>
      <c r="BP833" s="28"/>
      <c r="BQ833" s="28"/>
      <c r="BR833" s="28"/>
      <c r="BS833" s="28"/>
      <c r="BT833" s="28"/>
      <c r="BU833" s="28"/>
      <c r="BV833" s="28"/>
      <c r="BW833" s="28"/>
      <c r="BX833" s="28"/>
    </row>
    <row r="834" spans="3:76" ht="15.75" customHeight="1" x14ac:dyDescent="0.15">
      <c r="C834" s="55"/>
      <c r="D834" s="55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98"/>
      <c r="BE834" s="51"/>
      <c r="BF834" s="28"/>
      <c r="BG834" s="28"/>
      <c r="BH834" s="28"/>
      <c r="BI834" s="28"/>
      <c r="BJ834" s="28"/>
      <c r="BK834" s="28"/>
      <c r="BL834" s="28"/>
      <c r="BM834" s="28"/>
      <c r="BN834" s="28"/>
      <c r="BO834" s="28"/>
      <c r="BP834" s="28"/>
      <c r="BQ834" s="28"/>
      <c r="BR834" s="28"/>
      <c r="BS834" s="28"/>
      <c r="BT834" s="28"/>
      <c r="BU834" s="28"/>
      <c r="BV834" s="28"/>
      <c r="BW834" s="28"/>
      <c r="BX834" s="28"/>
    </row>
    <row r="835" spans="3:76" ht="15.75" customHeight="1" x14ac:dyDescent="0.15">
      <c r="C835" s="55"/>
      <c r="D835" s="55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98"/>
      <c r="BE835" s="51"/>
      <c r="BF835" s="28"/>
      <c r="BG835" s="28"/>
      <c r="BH835" s="28"/>
      <c r="BI835" s="28"/>
      <c r="BJ835" s="28"/>
      <c r="BK835" s="28"/>
      <c r="BL835" s="28"/>
      <c r="BM835" s="28"/>
      <c r="BN835" s="28"/>
      <c r="BO835" s="28"/>
      <c r="BP835" s="28"/>
      <c r="BQ835" s="28"/>
      <c r="BR835" s="28"/>
      <c r="BS835" s="28"/>
      <c r="BT835" s="28"/>
      <c r="BU835" s="28"/>
      <c r="BV835" s="28"/>
      <c r="BW835" s="28"/>
      <c r="BX835" s="28"/>
    </row>
    <row r="836" spans="3:76" ht="15.75" customHeight="1" x14ac:dyDescent="0.15">
      <c r="C836" s="55"/>
      <c r="D836" s="55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98"/>
      <c r="BE836" s="51"/>
      <c r="BF836" s="28"/>
      <c r="BG836" s="28"/>
      <c r="BH836" s="28"/>
      <c r="BI836" s="28"/>
      <c r="BJ836" s="28"/>
      <c r="BK836" s="28"/>
      <c r="BL836" s="28"/>
      <c r="BM836" s="28"/>
      <c r="BN836" s="28"/>
      <c r="BO836" s="28"/>
      <c r="BP836" s="28"/>
      <c r="BQ836" s="28"/>
      <c r="BR836" s="28"/>
      <c r="BS836" s="28"/>
      <c r="BT836" s="28"/>
      <c r="BU836" s="28"/>
      <c r="BV836" s="28"/>
      <c r="BW836" s="28"/>
      <c r="BX836" s="28"/>
    </row>
    <row r="837" spans="3:76" ht="15.75" customHeight="1" x14ac:dyDescent="0.15">
      <c r="C837" s="55"/>
      <c r="D837" s="55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98"/>
      <c r="BE837" s="51"/>
      <c r="BF837" s="28"/>
      <c r="BG837" s="28"/>
      <c r="BH837" s="28"/>
      <c r="BI837" s="28"/>
      <c r="BJ837" s="28"/>
      <c r="BK837" s="28"/>
      <c r="BL837" s="28"/>
      <c r="BM837" s="28"/>
      <c r="BN837" s="28"/>
      <c r="BO837" s="28"/>
      <c r="BP837" s="28"/>
      <c r="BQ837" s="28"/>
      <c r="BR837" s="28"/>
      <c r="BS837" s="28"/>
      <c r="BT837" s="28"/>
      <c r="BU837" s="28"/>
      <c r="BV837" s="28"/>
      <c r="BW837" s="28"/>
      <c r="BX837" s="28"/>
    </row>
    <row r="838" spans="3:76" ht="15.75" customHeight="1" x14ac:dyDescent="0.15">
      <c r="C838" s="55"/>
      <c r="D838" s="55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98"/>
      <c r="BE838" s="51"/>
      <c r="BF838" s="28"/>
      <c r="BG838" s="28"/>
      <c r="BH838" s="28"/>
      <c r="BI838" s="28"/>
      <c r="BJ838" s="28"/>
      <c r="BK838" s="28"/>
      <c r="BL838" s="28"/>
      <c r="BM838" s="28"/>
      <c r="BN838" s="28"/>
      <c r="BO838" s="28"/>
      <c r="BP838" s="28"/>
      <c r="BQ838" s="28"/>
      <c r="BR838" s="28"/>
      <c r="BS838" s="28"/>
      <c r="BT838" s="28"/>
      <c r="BU838" s="28"/>
      <c r="BV838" s="28"/>
      <c r="BW838" s="28"/>
      <c r="BX838" s="28"/>
    </row>
    <row r="839" spans="3:76" ht="15.75" customHeight="1" x14ac:dyDescent="0.15">
      <c r="C839" s="55"/>
      <c r="D839" s="55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98"/>
      <c r="BE839" s="51"/>
      <c r="BF839" s="28"/>
      <c r="BG839" s="28"/>
      <c r="BH839" s="28"/>
      <c r="BI839" s="28"/>
      <c r="BJ839" s="28"/>
      <c r="BK839" s="28"/>
      <c r="BL839" s="28"/>
      <c r="BM839" s="28"/>
      <c r="BN839" s="28"/>
      <c r="BO839" s="28"/>
      <c r="BP839" s="28"/>
      <c r="BQ839" s="28"/>
      <c r="BR839" s="28"/>
      <c r="BS839" s="28"/>
      <c r="BT839" s="28"/>
      <c r="BU839" s="28"/>
      <c r="BV839" s="28"/>
      <c r="BW839" s="28"/>
      <c r="BX839" s="28"/>
    </row>
    <row r="840" spans="3:76" ht="15.75" customHeight="1" x14ac:dyDescent="0.15">
      <c r="C840" s="55"/>
      <c r="D840" s="55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98"/>
      <c r="BE840" s="51"/>
      <c r="BF840" s="28"/>
      <c r="BG840" s="28"/>
      <c r="BH840" s="28"/>
      <c r="BI840" s="28"/>
      <c r="BJ840" s="28"/>
      <c r="BK840" s="28"/>
      <c r="BL840" s="28"/>
      <c r="BM840" s="28"/>
      <c r="BN840" s="28"/>
      <c r="BO840" s="28"/>
      <c r="BP840" s="28"/>
      <c r="BQ840" s="28"/>
      <c r="BR840" s="28"/>
      <c r="BS840" s="28"/>
      <c r="BT840" s="28"/>
      <c r="BU840" s="28"/>
      <c r="BV840" s="28"/>
      <c r="BW840" s="28"/>
      <c r="BX840" s="28"/>
    </row>
    <row r="841" spans="3:76" ht="15.75" customHeight="1" x14ac:dyDescent="0.15">
      <c r="C841" s="55"/>
      <c r="D841" s="55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98"/>
      <c r="BE841" s="51"/>
      <c r="BF841" s="28"/>
      <c r="BG841" s="28"/>
      <c r="BH841" s="28"/>
      <c r="BI841" s="28"/>
      <c r="BJ841" s="28"/>
      <c r="BK841" s="28"/>
      <c r="BL841" s="28"/>
      <c r="BM841" s="28"/>
      <c r="BN841" s="28"/>
      <c r="BO841" s="28"/>
      <c r="BP841" s="28"/>
      <c r="BQ841" s="28"/>
      <c r="BR841" s="28"/>
      <c r="BS841" s="28"/>
      <c r="BT841" s="28"/>
      <c r="BU841" s="28"/>
      <c r="BV841" s="28"/>
      <c r="BW841" s="28"/>
      <c r="BX841" s="28"/>
    </row>
    <row r="842" spans="3:76" ht="15.75" customHeight="1" x14ac:dyDescent="0.15">
      <c r="C842" s="55"/>
      <c r="D842" s="55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98"/>
      <c r="BE842" s="51"/>
      <c r="BF842" s="28"/>
      <c r="BG842" s="28"/>
      <c r="BH842" s="28"/>
      <c r="BI842" s="28"/>
      <c r="BJ842" s="28"/>
      <c r="BK842" s="28"/>
      <c r="BL842" s="28"/>
      <c r="BM842" s="28"/>
      <c r="BN842" s="28"/>
      <c r="BO842" s="28"/>
      <c r="BP842" s="28"/>
      <c r="BQ842" s="28"/>
      <c r="BR842" s="28"/>
      <c r="BS842" s="28"/>
      <c r="BT842" s="28"/>
      <c r="BU842" s="28"/>
      <c r="BV842" s="28"/>
      <c r="BW842" s="28"/>
      <c r="BX842" s="28"/>
    </row>
    <row r="843" spans="3:76" ht="15.75" customHeight="1" x14ac:dyDescent="0.15">
      <c r="C843" s="55"/>
      <c r="D843" s="55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98"/>
      <c r="BE843" s="51"/>
      <c r="BF843" s="28"/>
      <c r="BG843" s="28"/>
      <c r="BH843" s="28"/>
      <c r="BI843" s="28"/>
      <c r="BJ843" s="28"/>
      <c r="BK843" s="28"/>
      <c r="BL843" s="28"/>
      <c r="BM843" s="28"/>
      <c r="BN843" s="28"/>
      <c r="BO843" s="28"/>
      <c r="BP843" s="28"/>
      <c r="BQ843" s="28"/>
      <c r="BR843" s="28"/>
      <c r="BS843" s="28"/>
      <c r="BT843" s="28"/>
      <c r="BU843" s="28"/>
      <c r="BV843" s="28"/>
      <c r="BW843" s="28"/>
      <c r="BX843" s="28"/>
    </row>
    <row r="844" spans="3:76" ht="15.75" customHeight="1" x14ac:dyDescent="0.15">
      <c r="C844" s="55"/>
      <c r="D844" s="55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98"/>
      <c r="BE844" s="51"/>
      <c r="BF844" s="28"/>
      <c r="BG844" s="28"/>
      <c r="BH844" s="28"/>
      <c r="BI844" s="28"/>
      <c r="BJ844" s="28"/>
      <c r="BK844" s="28"/>
      <c r="BL844" s="28"/>
      <c r="BM844" s="28"/>
      <c r="BN844" s="28"/>
      <c r="BO844" s="28"/>
      <c r="BP844" s="28"/>
      <c r="BQ844" s="28"/>
      <c r="BR844" s="28"/>
      <c r="BS844" s="28"/>
      <c r="BT844" s="28"/>
      <c r="BU844" s="28"/>
      <c r="BV844" s="28"/>
      <c r="BW844" s="28"/>
      <c r="BX844" s="28"/>
    </row>
    <row r="845" spans="3:76" ht="15.75" customHeight="1" x14ac:dyDescent="0.15">
      <c r="C845" s="55"/>
      <c r="D845" s="55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  <c r="AT845" s="28"/>
      <c r="AU845" s="28"/>
      <c r="AV845" s="28"/>
      <c r="AW845" s="28"/>
      <c r="AX845" s="28"/>
      <c r="AY845" s="28"/>
      <c r="AZ845" s="28"/>
      <c r="BA845" s="28"/>
      <c r="BB845" s="28"/>
      <c r="BC845" s="28"/>
      <c r="BD845" s="98"/>
      <c r="BE845" s="51"/>
      <c r="BF845" s="28"/>
      <c r="BG845" s="28"/>
      <c r="BH845" s="28"/>
      <c r="BI845" s="28"/>
      <c r="BJ845" s="28"/>
      <c r="BK845" s="28"/>
      <c r="BL845" s="28"/>
      <c r="BM845" s="28"/>
      <c r="BN845" s="28"/>
      <c r="BO845" s="28"/>
      <c r="BP845" s="28"/>
      <c r="BQ845" s="28"/>
      <c r="BR845" s="28"/>
      <c r="BS845" s="28"/>
      <c r="BT845" s="28"/>
      <c r="BU845" s="28"/>
      <c r="BV845" s="28"/>
      <c r="BW845" s="28"/>
      <c r="BX845" s="28"/>
    </row>
    <row r="846" spans="3:76" ht="15.75" customHeight="1" x14ac:dyDescent="0.15">
      <c r="C846" s="55"/>
      <c r="D846" s="55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  <c r="AS846" s="28"/>
      <c r="AT846" s="28"/>
      <c r="AU846" s="28"/>
      <c r="AV846" s="28"/>
      <c r="AW846" s="28"/>
      <c r="AX846" s="28"/>
      <c r="AY846" s="28"/>
      <c r="AZ846" s="28"/>
      <c r="BA846" s="28"/>
      <c r="BB846" s="28"/>
      <c r="BC846" s="28"/>
      <c r="BD846" s="98"/>
      <c r="BE846" s="51"/>
      <c r="BF846" s="28"/>
      <c r="BG846" s="28"/>
      <c r="BH846" s="28"/>
      <c r="BI846" s="28"/>
      <c r="BJ846" s="28"/>
      <c r="BK846" s="28"/>
      <c r="BL846" s="28"/>
      <c r="BM846" s="28"/>
      <c r="BN846" s="28"/>
      <c r="BO846" s="28"/>
      <c r="BP846" s="28"/>
      <c r="BQ846" s="28"/>
      <c r="BR846" s="28"/>
      <c r="BS846" s="28"/>
      <c r="BT846" s="28"/>
      <c r="BU846" s="28"/>
      <c r="BV846" s="28"/>
      <c r="BW846" s="28"/>
      <c r="BX846" s="28"/>
    </row>
    <row r="847" spans="3:76" ht="15.75" customHeight="1" x14ac:dyDescent="0.15">
      <c r="C847" s="55"/>
      <c r="D847" s="55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  <c r="AS847" s="28"/>
      <c r="AT847" s="28"/>
      <c r="AU847" s="28"/>
      <c r="AV847" s="28"/>
      <c r="AW847" s="28"/>
      <c r="AX847" s="28"/>
      <c r="AY847" s="28"/>
      <c r="AZ847" s="28"/>
      <c r="BA847" s="28"/>
      <c r="BB847" s="28"/>
      <c r="BC847" s="28"/>
      <c r="BD847" s="98"/>
      <c r="BE847" s="51"/>
      <c r="BF847" s="28"/>
      <c r="BG847" s="28"/>
      <c r="BH847" s="28"/>
      <c r="BI847" s="28"/>
      <c r="BJ847" s="28"/>
      <c r="BK847" s="28"/>
      <c r="BL847" s="28"/>
      <c r="BM847" s="28"/>
      <c r="BN847" s="28"/>
      <c r="BO847" s="28"/>
      <c r="BP847" s="28"/>
      <c r="BQ847" s="28"/>
      <c r="BR847" s="28"/>
      <c r="BS847" s="28"/>
      <c r="BT847" s="28"/>
      <c r="BU847" s="28"/>
      <c r="BV847" s="28"/>
      <c r="BW847" s="28"/>
      <c r="BX847" s="28"/>
    </row>
    <row r="848" spans="3:76" ht="15.75" customHeight="1" x14ac:dyDescent="0.15">
      <c r="C848" s="55"/>
      <c r="D848" s="55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  <c r="AS848" s="28"/>
      <c r="AT848" s="28"/>
      <c r="AU848" s="28"/>
      <c r="AV848" s="28"/>
      <c r="AW848" s="28"/>
      <c r="AX848" s="28"/>
      <c r="AY848" s="28"/>
      <c r="AZ848" s="28"/>
      <c r="BA848" s="28"/>
      <c r="BB848" s="28"/>
      <c r="BC848" s="28"/>
      <c r="BD848" s="98"/>
      <c r="BE848" s="51"/>
      <c r="BF848" s="28"/>
      <c r="BG848" s="28"/>
      <c r="BH848" s="28"/>
      <c r="BI848" s="28"/>
      <c r="BJ848" s="28"/>
      <c r="BK848" s="28"/>
      <c r="BL848" s="28"/>
      <c r="BM848" s="28"/>
      <c r="BN848" s="28"/>
      <c r="BO848" s="28"/>
      <c r="BP848" s="28"/>
      <c r="BQ848" s="28"/>
      <c r="BR848" s="28"/>
      <c r="BS848" s="28"/>
      <c r="BT848" s="28"/>
      <c r="BU848" s="28"/>
      <c r="BV848" s="28"/>
      <c r="BW848" s="28"/>
      <c r="BX848" s="28"/>
    </row>
    <row r="849" spans="3:76" ht="15.75" customHeight="1" x14ac:dyDescent="0.15">
      <c r="C849" s="55"/>
      <c r="D849" s="55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  <c r="AS849" s="28"/>
      <c r="AT849" s="28"/>
      <c r="AU849" s="28"/>
      <c r="AV849" s="28"/>
      <c r="AW849" s="28"/>
      <c r="AX849" s="28"/>
      <c r="AY849" s="28"/>
      <c r="AZ849" s="28"/>
      <c r="BA849" s="28"/>
      <c r="BB849" s="28"/>
      <c r="BC849" s="28"/>
      <c r="BD849" s="98"/>
      <c r="BE849" s="51"/>
      <c r="BF849" s="28"/>
      <c r="BG849" s="28"/>
      <c r="BH849" s="28"/>
      <c r="BI849" s="28"/>
      <c r="BJ849" s="28"/>
      <c r="BK849" s="28"/>
      <c r="BL849" s="28"/>
      <c r="BM849" s="28"/>
      <c r="BN849" s="28"/>
      <c r="BO849" s="28"/>
      <c r="BP849" s="28"/>
      <c r="BQ849" s="28"/>
      <c r="BR849" s="28"/>
      <c r="BS849" s="28"/>
      <c r="BT849" s="28"/>
      <c r="BU849" s="28"/>
      <c r="BV849" s="28"/>
      <c r="BW849" s="28"/>
      <c r="BX849" s="28"/>
    </row>
    <row r="850" spans="3:76" ht="15.75" customHeight="1" x14ac:dyDescent="0.15">
      <c r="C850" s="55"/>
      <c r="D850" s="55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  <c r="AS850" s="28"/>
      <c r="AT850" s="28"/>
      <c r="AU850" s="28"/>
      <c r="AV850" s="28"/>
      <c r="AW850" s="28"/>
      <c r="AX850" s="28"/>
      <c r="AY850" s="28"/>
      <c r="AZ850" s="28"/>
      <c r="BA850" s="28"/>
      <c r="BB850" s="28"/>
      <c r="BC850" s="28"/>
      <c r="BD850" s="98"/>
      <c r="BE850" s="51"/>
      <c r="BF850" s="28"/>
      <c r="BG850" s="28"/>
      <c r="BH850" s="28"/>
      <c r="BI850" s="28"/>
      <c r="BJ850" s="28"/>
      <c r="BK850" s="28"/>
      <c r="BL850" s="28"/>
      <c r="BM850" s="28"/>
      <c r="BN850" s="28"/>
      <c r="BO850" s="28"/>
      <c r="BP850" s="28"/>
      <c r="BQ850" s="28"/>
      <c r="BR850" s="28"/>
      <c r="BS850" s="28"/>
      <c r="BT850" s="28"/>
      <c r="BU850" s="28"/>
      <c r="BV850" s="28"/>
      <c r="BW850" s="28"/>
      <c r="BX850" s="28"/>
    </row>
    <row r="851" spans="3:76" ht="15.75" customHeight="1" x14ac:dyDescent="0.15">
      <c r="C851" s="55"/>
      <c r="D851" s="55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  <c r="AS851" s="28"/>
      <c r="AT851" s="28"/>
      <c r="AU851" s="28"/>
      <c r="AV851" s="28"/>
      <c r="AW851" s="28"/>
      <c r="AX851" s="28"/>
      <c r="AY851" s="28"/>
      <c r="AZ851" s="28"/>
      <c r="BA851" s="28"/>
      <c r="BB851" s="28"/>
      <c r="BC851" s="28"/>
      <c r="BD851" s="98"/>
      <c r="BE851" s="51"/>
      <c r="BF851" s="28"/>
      <c r="BG851" s="28"/>
      <c r="BH851" s="28"/>
      <c r="BI851" s="28"/>
      <c r="BJ851" s="28"/>
      <c r="BK851" s="28"/>
      <c r="BL851" s="28"/>
      <c r="BM851" s="28"/>
      <c r="BN851" s="28"/>
      <c r="BO851" s="28"/>
      <c r="BP851" s="28"/>
      <c r="BQ851" s="28"/>
      <c r="BR851" s="28"/>
      <c r="BS851" s="28"/>
      <c r="BT851" s="28"/>
      <c r="BU851" s="28"/>
      <c r="BV851" s="28"/>
      <c r="BW851" s="28"/>
      <c r="BX851" s="28"/>
    </row>
    <row r="852" spans="3:76" ht="15.75" customHeight="1" x14ac:dyDescent="0.15">
      <c r="C852" s="55"/>
      <c r="D852" s="55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  <c r="AS852" s="28"/>
      <c r="AT852" s="28"/>
      <c r="AU852" s="28"/>
      <c r="AV852" s="28"/>
      <c r="AW852" s="28"/>
      <c r="AX852" s="28"/>
      <c r="AY852" s="28"/>
      <c r="AZ852" s="28"/>
      <c r="BA852" s="28"/>
      <c r="BB852" s="28"/>
      <c r="BC852" s="28"/>
      <c r="BD852" s="98"/>
      <c r="BE852" s="51"/>
      <c r="BF852" s="28"/>
      <c r="BG852" s="28"/>
      <c r="BH852" s="28"/>
      <c r="BI852" s="28"/>
      <c r="BJ852" s="28"/>
      <c r="BK852" s="28"/>
      <c r="BL852" s="28"/>
      <c r="BM852" s="28"/>
      <c r="BN852" s="28"/>
      <c r="BO852" s="28"/>
      <c r="BP852" s="28"/>
      <c r="BQ852" s="28"/>
      <c r="BR852" s="28"/>
      <c r="BS852" s="28"/>
      <c r="BT852" s="28"/>
      <c r="BU852" s="28"/>
      <c r="BV852" s="28"/>
      <c r="BW852" s="28"/>
      <c r="BX852" s="28"/>
    </row>
    <row r="853" spans="3:76" ht="15.75" customHeight="1" x14ac:dyDescent="0.15">
      <c r="C853" s="55"/>
      <c r="D853" s="55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  <c r="AS853" s="28"/>
      <c r="AT853" s="28"/>
      <c r="AU853" s="28"/>
      <c r="AV853" s="28"/>
      <c r="AW853" s="28"/>
      <c r="AX853" s="28"/>
      <c r="AY853" s="28"/>
      <c r="AZ853" s="28"/>
      <c r="BA853" s="28"/>
      <c r="BB853" s="28"/>
      <c r="BC853" s="28"/>
      <c r="BD853" s="98"/>
      <c r="BE853" s="51"/>
      <c r="BF853" s="28"/>
      <c r="BG853" s="28"/>
      <c r="BH853" s="28"/>
      <c r="BI853" s="28"/>
      <c r="BJ853" s="28"/>
      <c r="BK853" s="28"/>
      <c r="BL853" s="28"/>
      <c r="BM853" s="28"/>
      <c r="BN853" s="28"/>
      <c r="BO853" s="28"/>
      <c r="BP853" s="28"/>
      <c r="BQ853" s="28"/>
      <c r="BR853" s="28"/>
      <c r="BS853" s="28"/>
      <c r="BT853" s="28"/>
      <c r="BU853" s="28"/>
      <c r="BV853" s="28"/>
      <c r="BW853" s="28"/>
      <c r="BX853" s="28"/>
    </row>
    <row r="854" spans="3:76" ht="15.75" customHeight="1" x14ac:dyDescent="0.15">
      <c r="C854" s="55"/>
      <c r="D854" s="55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  <c r="AT854" s="28"/>
      <c r="AU854" s="28"/>
      <c r="AV854" s="28"/>
      <c r="AW854" s="28"/>
      <c r="AX854" s="28"/>
      <c r="AY854" s="28"/>
      <c r="AZ854" s="28"/>
      <c r="BA854" s="28"/>
      <c r="BB854" s="28"/>
      <c r="BC854" s="28"/>
      <c r="BD854" s="98"/>
      <c r="BE854" s="51"/>
      <c r="BF854" s="28"/>
      <c r="BG854" s="28"/>
      <c r="BH854" s="28"/>
      <c r="BI854" s="28"/>
      <c r="BJ854" s="28"/>
      <c r="BK854" s="28"/>
      <c r="BL854" s="28"/>
      <c r="BM854" s="28"/>
      <c r="BN854" s="28"/>
      <c r="BO854" s="28"/>
      <c r="BP854" s="28"/>
      <c r="BQ854" s="28"/>
      <c r="BR854" s="28"/>
      <c r="BS854" s="28"/>
      <c r="BT854" s="28"/>
      <c r="BU854" s="28"/>
      <c r="BV854" s="28"/>
      <c r="BW854" s="28"/>
      <c r="BX854" s="28"/>
    </row>
    <row r="855" spans="3:76" ht="15.75" customHeight="1" x14ac:dyDescent="0.15">
      <c r="C855" s="55"/>
      <c r="D855" s="55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  <c r="AT855" s="28"/>
      <c r="AU855" s="28"/>
      <c r="AV855" s="28"/>
      <c r="AW855" s="28"/>
      <c r="AX855" s="28"/>
      <c r="AY855" s="28"/>
      <c r="AZ855" s="28"/>
      <c r="BA855" s="28"/>
      <c r="BB855" s="28"/>
      <c r="BC855" s="28"/>
      <c r="BD855" s="98"/>
      <c r="BE855" s="51"/>
      <c r="BF855" s="28"/>
      <c r="BG855" s="28"/>
      <c r="BH855" s="28"/>
      <c r="BI855" s="28"/>
      <c r="BJ855" s="28"/>
      <c r="BK855" s="28"/>
      <c r="BL855" s="28"/>
      <c r="BM855" s="28"/>
      <c r="BN855" s="28"/>
      <c r="BO855" s="28"/>
      <c r="BP855" s="28"/>
      <c r="BQ855" s="28"/>
      <c r="BR855" s="28"/>
      <c r="BS855" s="28"/>
      <c r="BT855" s="28"/>
      <c r="BU855" s="28"/>
      <c r="BV855" s="28"/>
      <c r="BW855" s="28"/>
      <c r="BX855" s="28"/>
    </row>
    <row r="856" spans="3:76" ht="15.75" customHeight="1" x14ac:dyDescent="0.15">
      <c r="C856" s="55"/>
      <c r="D856" s="55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  <c r="AS856" s="28"/>
      <c r="AT856" s="28"/>
      <c r="AU856" s="28"/>
      <c r="AV856" s="28"/>
      <c r="AW856" s="28"/>
      <c r="AX856" s="28"/>
      <c r="AY856" s="28"/>
      <c r="AZ856" s="28"/>
      <c r="BA856" s="28"/>
      <c r="BB856" s="28"/>
      <c r="BC856" s="28"/>
      <c r="BD856" s="98"/>
      <c r="BE856" s="51"/>
      <c r="BF856" s="28"/>
      <c r="BG856" s="28"/>
      <c r="BH856" s="28"/>
      <c r="BI856" s="28"/>
      <c r="BJ856" s="28"/>
      <c r="BK856" s="28"/>
      <c r="BL856" s="28"/>
      <c r="BM856" s="28"/>
      <c r="BN856" s="28"/>
      <c r="BO856" s="28"/>
      <c r="BP856" s="28"/>
      <c r="BQ856" s="28"/>
      <c r="BR856" s="28"/>
      <c r="BS856" s="28"/>
      <c r="BT856" s="28"/>
      <c r="BU856" s="28"/>
      <c r="BV856" s="28"/>
      <c r="BW856" s="28"/>
      <c r="BX856" s="28"/>
    </row>
    <row r="857" spans="3:76" ht="15.75" customHeight="1" x14ac:dyDescent="0.15">
      <c r="C857" s="55"/>
      <c r="D857" s="55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  <c r="AT857" s="28"/>
      <c r="AU857" s="28"/>
      <c r="AV857" s="28"/>
      <c r="AW857" s="28"/>
      <c r="AX857" s="28"/>
      <c r="AY857" s="28"/>
      <c r="AZ857" s="28"/>
      <c r="BA857" s="28"/>
      <c r="BB857" s="28"/>
      <c r="BC857" s="28"/>
      <c r="BD857" s="98"/>
      <c r="BE857" s="51"/>
      <c r="BF857" s="28"/>
      <c r="BG857" s="28"/>
      <c r="BH857" s="28"/>
      <c r="BI857" s="28"/>
      <c r="BJ857" s="28"/>
      <c r="BK857" s="28"/>
      <c r="BL857" s="28"/>
      <c r="BM857" s="28"/>
      <c r="BN857" s="28"/>
      <c r="BO857" s="28"/>
      <c r="BP857" s="28"/>
      <c r="BQ857" s="28"/>
      <c r="BR857" s="28"/>
      <c r="BS857" s="28"/>
      <c r="BT857" s="28"/>
      <c r="BU857" s="28"/>
      <c r="BV857" s="28"/>
      <c r="BW857" s="28"/>
      <c r="BX857" s="28"/>
    </row>
    <row r="858" spans="3:76" ht="15.75" customHeight="1" x14ac:dyDescent="0.15">
      <c r="C858" s="55"/>
      <c r="D858" s="55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28"/>
      <c r="AV858" s="28"/>
      <c r="AW858" s="28"/>
      <c r="AX858" s="28"/>
      <c r="AY858" s="28"/>
      <c r="AZ858" s="28"/>
      <c r="BA858" s="28"/>
      <c r="BB858" s="28"/>
      <c r="BC858" s="28"/>
      <c r="BD858" s="98"/>
      <c r="BE858" s="51"/>
      <c r="BF858" s="28"/>
      <c r="BG858" s="28"/>
      <c r="BH858" s="28"/>
      <c r="BI858" s="28"/>
      <c r="BJ858" s="28"/>
      <c r="BK858" s="28"/>
      <c r="BL858" s="28"/>
      <c r="BM858" s="28"/>
      <c r="BN858" s="28"/>
      <c r="BO858" s="28"/>
      <c r="BP858" s="28"/>
      <c r="BQ858" s="28"/>
      <c r="BR858" s="28"/>
      <c r="BS858" s="28"/>
      <c r="BT858" s="28"/>
      <c r="BU858" s="28"/>
      <c r="BV858" s="28"/>
      <c r="BW858" s="28"/>
      <c r="BX858" s="28"/>
    </row>
    <row r="859" spans="3:76" ht="15.75" customHeight="1" x14ac:dyDescent="0.15">
      <c r="C859" s="55"/>
      <c r="D859" s="55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  <c r="AS859" s="28"/>
      <c r="AT859" s="28"/>
      <c r="AU859" s="28"/>
      <c r="AV859" s="28"/>
      <c r="AW859" s="28"/>
      <c r="AX859" s="28"/>
      <c r="AY859" s="28"/>
      <c r="AZ859" s="28"/>
      <c r="BA859" s="28"/>
      <c r="BB859" s="28"/>
      <c r="BC859" s="28"/>
      <c r="BD859" s="98"/>
      <c r="BE859" s="51"/>
      <c r="BF859" s="28"/>
      <c r="BG859" s="28"/>
      <c r="BH859" s="28"/>
      <c r="BI859" s="28"/>
      <c r="BJ859" s="28"/>
      <c r="BK859" s="28"/>
      <c r="BL859" s="28"/>
      <c r="BM859" s="28"/>
      <c r="BN859" s="28"/>
      <c r="BO859" s="28"/>
      <c r="BP859" s="28"/>
      <c r="BQ859" s="28"/>
      <c r="BR859" s="28"/>
      <c r="BS859" s="28"/>
      <c r="BT859" s="28"/>
      <c r="BU859" s="28"/>
      <c r="BV859" s="28"/>
      <c r="BW859" s="28"/>
      <c r="BX859" s="28"/>
    </row>
    <row r="860" spans="3:76" ht="15.75" customHeight="1" x14ac:dyDescent="0.15">
      <c r="C860" s="55"/>
      <c r="D860" s="55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  <c r="AR860" s="28"/>
      <c r="AS860" s="28"/>
      <c r="AT860" s="28"/>
      <c r="AU860" s="28"/>
      <c r="AV860" s="28"/>
      <c r="AW860" s="28"/>
      <c r="AX860" s="28"/>
      <c r="AY860" s="28"/>
      <c r="AZ860" s="28"/>
      <c r="BA860" s="28"/>
      <c r="BB860" s="28"/>
      <c r="BC860" s="28"/>
      <c r="BD860" s="98"/>
      <c r="BE860" s="51"/>
      <c r="BF860" s="28"/>
      <c r="BG860" s="28"/>
      <c r="BH860" s="28"/>
      <c r="BI860" s="28"/>
      <c r="BJ860" s="28"/>
      <c r="BK860" s="28"/>
      <c r="BL860" s="28"/>
      <c r="BM860" s="28"/>
      <c r="BN860" s="28"/>
      <c r="BO860" s="28"/>
      <c r="BP860" s="28"/>
      <c r="BQ860" s="28"/>
      <c r="BR860" s="28"/>
      <c r="BS860" s="28"/>
      <c r="BT860" s="28"/>
      <c r="BU860" s="28"/>
      <c r="BV860" s="28"/>
      <c r="BW860" s="28"/>
      <c r="BX860" s="28"/>
    </row>
    <row r="861" spans="3:76" ht="15.75" customHeight="1" x14ac:dyDescent="0.15">
      <c r="C861" s="55"/>
      <c r="D861" s="55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  <c r="AS861" s="28"/>
      <c r="AT861" s="28"/>
      <c r="AU861" s="28"/>
      <c r="AV861" s="28"/>
      <c r="AW861" s="28"/>
      <c r="AX861" s="28"/>
      <c r="AY861" s="28"/>
      <c r="AZ861" s="28"/>
      <c r="BA861" s="28"/>
      <c r="BB861" s="28"/>
      <c r="BC861" s="28"/>
      <c r="BD861" s="98"/>
      <c r="BE861" s="51"/>
      <c r="BF861" s="28"/>
      <c r="BG861" s="28"/>
      <c r="BH861" s="28"/>
      <c r="BI861" s="28"/>
      <c r="BJ861" s="28"/>
      <c r="BK861" s="28"/>
      <c r="BL861" s="28"/>
      <c r="BM861" s="28"/>
      <c r="BN861" s="28"/>
      <c r="BO861" s="28"/>
      <c r="BP861" s="28"/>
      <c r="BQ861" s="28"/>
      <c r="BR861" s="28"/>
      <c r="BS861" s="28"/>
      <c r="BT861" s="28"/>
      <c r="BU861" s="28"/>
      <c r="BV861" s="28"/>
      <c r="BW861" s="28"/>
      <c r="BX861" s="28"/>
    </row>
    <row r="862" spans="3:76" ht="15.75" customHeight="1" x14ac:dyDescent="0.15">
      <c r="C862" s="55"/>
      <c r="D862" s="55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  <c r="AR862" s="28"/>
      <c r="AS862" s="28"/>
      <c r="AT862" s="28"/>
      <c r="AU862" s="28"/>
      <c r="AV862" s="28"/>
      <c r="AW862" s="28"/>
      <c r="AX862" s="28"/>
      <c r="AY862" s="28"/>
      <c r="AZ862" s="28"/>
      <c r="BA862" s="28"/>
      <c r="BB862" s="28"/>
      <c r="BC862" s="28"/>
      <c r="BD862" s="98"/>
      <c r="BE862" s="51"/>
      <c r="BF862" s="28"/>
      <c r="BG862" s="28"/>
      <c r="BH862" s="28"/>
      <c r="BI862" s="28"/>
      <c r="BJ862" s="28"/>
      <c r="BK862" s="28"/>
      <c r="BL862" s="28"/>
      <c r="BM862" s="28"/>
      <c r="BN862" s="28"/>
      <c r="BO862" s="28"/>
      <c r="BP862" s="28"/>
      <c r="BQ862" s="28"/>
      <c r="BR862" s="28"/>
      <c r="BS862" s="28"/>
      <c r="BT862" s="28"/>
      <c r="BU862" s="28"/>
      <c r="BV862" s="28"/>
      <c r="BW862" s="28"/>
      <c r="BX862" s="28"/>
    </row>
    <row r="863" spans="3:76" ht="15.75" customHeight="1" x14ac:dyDescent="0.15">
      <c r="C863" s="55"/>
      <c r="D863" s="55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  <c r="AS863" s="28"/>
      <c r="AT863" s="28"/>
      <c r="AU863" s="28"/>
      <c r="AV863" s="28"/>
      <c r="AW863" s="28"/>
      <c r="AX863" s="28"/>
      <c r="AY863" s="28"/>
      <c r="AZ863" s="28"/>
      <c r="BA863" s="28"/>
      <c r="BB863" s="28"/>
      <c r="BC863" s="28"/>
      <c r="BD863" s="98"/>
      <c r="BE863" s="51"/>
      <c r="BF863" s="28"/>
      <c r="BG863" s="28"/>
      <c r="BH863" s="28"/>
      <c r="BI863" s="28"/>
      <c r="BJ863" s="28"/>
      <c r="BK863" s="28"/>
      <c r="BL863" s="28"/>
      <c r="BM863" s="28"/>
      <c r="BN863" s="28"/>
      <c r="BO863" s="28"/>
      <c r="BP863" s="28"/>
      <c r="BQ863" s="28"/>
      <c r="BR863" s="28"/>
      <c r="BS863" s="28"/>
      <c r="BT863" s="28"/>
      <c r="BU863" s="28"/>
      <c r="BV863" s="28"/>
      <c r="BW863" s="28"/>
      <c r="BX863" s="28"/>
    </row>
    <row r="864" spans="3:76" ht="15.75" customHeight="1" x14ac:dyDescent="0.15">
      <c r="C864" s="55"/>
      <c r="D864" s="55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  <c r="AR864" s="28"/>
      <c r="AS864" s="28"/>
      <c r="AT864" s="28"/>
      <c r="AU864" s="28"/>
      <c r="AV864" s="28"/>
      <c r="AW864" s="28"/>
      <c r="AX864" s="28"/>
      <c r="AY864" s="28"/>
      <c r="AZ864" s="28"/>
      <c r="BA864" s="28"/>
      <c r="BB864" s="28"/>
      <c r="BC864" s="28"/>
      <c r="BD864" s="98"/>
      <c r="BE864" s="51"/>
      <c r="BF864" s="28"/>
      <c r="BG864" s="28"/>
      <c r="BH864" s="28"/>
      <c r="BI864" s="28"/>
      <c r="BJ864" s="28"/>
      <c r="BK864" s="28"/>
      <c r="BL864" s="28"/>
      <c r="BM864" s="28"/>
      <c r="BN864" s="28"/>
      <c r="BO864" s="28"/>
      <c r="BP864" s="28"/>
      <c r="BQ864" s="28"/>
      <c r="BR864" s="28"/>
      <c r="BS864" s="28"/>
      <c r="BT864" s="28"/>
      <c r="BU864" s="28"/>
      <c r="BV864" s="28"/>
      <c r="BW864" s="28"/>
      <c r="BX864" s="28"/>
    </row>
    <row r="865" spans="3:76" ht="15.75" customHeight="1" x14ac:dyDescent="0.15">
      <c r="C865" s="55"/>
      <c r="D865" s="55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  <c r="AT865" s="28"/>
      <c r="AU865" s="28"/>
      <c r="AV865" s="28"/>
      <c r="AW865" s="28"/>
      <c r="AX865" s="28"/>
      <c r="AY865" s="28"/>
      <c r="AZ865" s="28"/>
      <c r="BA865" s="28"/>
      <c r="BB865" s="28"/>
      <c r="BC865" s="28"/>
      <c r="BD865" s="98"/>
      <c r="BE865" s="51"/>
      <c r="BF865" s="28"/>
      <c r="BG865" s="28"/>
      <c r="BH865" s="28"/>
      <c r="BI865" s="28"/>
      <c r="BJ865" s="28"/>
      <c r="BK865" s="28"/>
      <c r="BL865" s="28"/>
      <c r="BM865" s="28"/>
      <c r="BN865" s="28"/>
      <c r="BO865" s="28"/>
      <c r="BP865" s="28"/>
      <c r="BQ865" s="28"/>
      <c r="BR865" s="28"/>
      <c r="BS865" s="28"/>
      <c r="BT865" s="28"/>
      <c r="BU865" s="28"/>
      <c r="BV865" s="28"/>
      <c r="BW865" s="28"/>
      <c r="BX865" s="28"/>
    </row>
    <row r="866" spans="3:76" ht="15.75" customHeight="1" x14ac:dyDescent="0.15">
      <c r="C866" s="55"/>
      <c r="D866" s="55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  <c r="AT866" s="28"/>
      <c r="AU866" s="28"/>
      <c r="AV866" s="28"/>
      <c r="AW866" s="28"/>
      <c r="AX866" s="28"/>
      <c r="AY866" s="28"/>
      <c r="AZ866" s="28"/>
      <c r="BA866" s="28"/>
      <c r="BB866" s="28"/>
      <c r="BC866" s="28"/>
      <c r="BD866" s="98"/>
      <c r="BE866" s="51"/>
      <c r="BF866" s="28"/>
      <c r="BG866" s="28"/>
      <c r="BH866" s="28"/>
      <c r="BI866" s="28"/>
      <c r="BJ866" s="28"/>
      <c r="BK866" s="28"/>
      <c r="BL866" s="28"/>
      <c r="BM866" s="28"/>
      <c r="BN866" s="28"/>
      <c r="BO866" s="28"/>
      <c r="BP866" s="28"/>
      <c r="BQ866" s="28"/>
      <c r="BR866" s="28"/>
      <c r="BS866" s="28"/>
      <c r="BT866" s="28"/>
      <c r="BU866" s="28"/>
      <c r="BV866" s="28"/>
      <c r="BW866" s="28"/>
      <c r="BX866" s="28"/>
    </row>
    <row r="867" spans="3:76" ht="15.75" customHeight="1" x14ac:dyDescent="0.15">
      <c r="C867" s="55"/>
      <c r="D867" s="55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  <c r="AS867" s="28"/>
      <c r="AT867" s="28"/>
      <c r="AU867" s="28"/>
      <c r="AV867" s="28"/>
      <c r="AW867" s="28"/>
      <c r="AX867" s="28"/>
      <c r="AY867" s="28"/>
      <c r="AZ867" s="28"/>
      <c r="BA867" s="28"/>
      <c r="BB867" s="28"/>
      <c r="BC867" s="28"/>
      <c r="BD867" s="98"/>
      <c r="BE867" s="51"/>
      <c r="BF867" s="28"/>
      <c r="BG867" s="28"/>
      <c r="BH867" s="28"/>
      <c r="BI867" s="28"/>
      <c r="BJ867" s="28"/>
      <c r="BK867" s="28"/>
      <c r="BL867" s="28"/>
      <c r="BM867" s="28"/>
      <c r="BN867" s="28"/>
      <c r="BO867" s="28"/>
      <c r="BP867" s="28"/>
      <c r="BQ867" s="28"/>
      <c r="BR867" s="28"/>
      <c r="BS867" s="28"/>
      <c r="BT867" s="28"/>
      <c r="BU867" s="28"/>
      <c r="BV867" s="28"/>
      <c r="BW867" s="28"/>
      <c r="BX867" s="28"/>
    </row>
    <row r="868" spans="3:76" ht="15.75" customHeight="1" x14ac:dyDescent="0.15">
      <c r="C868" s="55"/>
      <c r="D868" s="55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  <c r="AS868" s="28"/>
      <c r="AT868" s="28"/>
      <c r="AU868" s="28"/>
      <c r="AV868" s="28"/>
      <c r="AW868" s="28"/>
      <c r="AX868" s="28"/>
      <c r="AY868" s="28"/>
      <c r="AZ868" s="28"/>
      <c r="BA868" s="28"/>
      <c r="BB868" s="28"/>
      <c r="BC868" s="28"/>
      <c r="BD868" s="98"/>
      <c r="BE868" s="51"/>
      <c r="BF868" s="28"/>
      <c r="BG868" s="28"/>
      <c r="BH868" s="28"/>
      <c r="BI868" s="28"/>
      <c r="BJ868" s="28"/>
      <c r="BK868" s="28"/>
      <c r="BL868" s="28"/>
      <c r="BM868" s="28"/>
      <c r="BN868" s="28"/>
      <c r="BO868" s="28"/>
      <c r="BP868" s="28"/>
      <c r="BQ868" s="28"/>
      <c r="BR868" s="28"/>
      <c r="BS868" s="28"/>
      <c r="BT868" s="28"/>
      <c r="BU868" s="28"/>
      <c r="BV868" s="28"/>
      <c r="BW868" s="28"/>
      <c r="BX868" s="28"/>
    </row>
    <row r="869" spans="3:76" ht="15.75" customHeight="1" x14ac:dyDescent="0.15">
      <c r="C869" s="55"/>
      <c r="D869" s="55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8"/>
      <c r="AQ869" s="28"/>
      <c r="AR869" s="28"/>
      <c r="AS869" s="28"/>
      <c r="AT869" s="28"/>
      <c r="AU869" s="28"/>
      <c r="AV869" s="28"/>
      <c r="AW869" s="28"/>
      <c r="AX869" s="28"/>
      <c r="AY869" s="28"/>
      <c r="AZ869" s="28"/>
      <c r="BA869" s="28"/>
      <c r="BB869" s="28"/>
      <c r="BC869" s="28"/>
      <c r="BD869" s="98"/>
      <c r="BE869" s="51"/>
      <c r="BF869" s="28"/>
      <c r="BG869" s="28"/>
      <c r="BH869" s="28"/>
      <c r="BI869" s="28"/>
      <c r="BJ869" s="28"/>
      <c r="BK869" s="28"/>
      <c r="BL869" s="28"/>
      <c r="BM869" s="28"/>
      <c r="BN869" s="28"/>
      <c r="BO869" s="28"/>
      <c r="BP869" s="28"/>
      <c r="BQ869" s="28"/>
      <c r="BR869" s="28"/>
      <c r="BS869" s="28"/>
      <c r="BT869" s="28"/>
      <c r="BU869" s="28"/>
      <c r="BV869" s="28"/>
      <c r="BW869" s="28"/>
      <c r="BX869" s="28"/>
    </row>
    <row r="870" spans="3:76" ht="15.75" customHeight="1" x14ac:dyDescent="0.15">
      <c r="C870" s="55"/>
      <c r="D870" s="55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  <c r="AR870" s="28"/>
      <c r="AS870" s="28"/>
      <c r="AT870" s="28"/>
      <c r="AU870" s="28"/>
      <c r="AV870" s="28"/>
      <c r="AW870" s="28"/>
      <c r="AX870" s="28"/>
      <c r="AY870" s="28"/>
      <c r="AZ870" s="28"/>
      <c r="BA870" s="28"/>
      <c r="BB870" s="28"/>
      <c r="BC870" s="28"/>
      <c r="BD870" s="98"/>
      <c r="BE870" s="51"/>
      <c r="BF870" s="28"/>
      <c r="BG870" s="28"/>
      <c r="BH870" s="28"/>
      <c r="BI870" s="28"/>
      <c r="BJ870" s="28"/>
      <c r="BK870" s="28"/>
      <c r="BL870" s="28"/>
      <c r="BM870" s="28"/>
      <c r="BN870" s="28"/>
      <c r="BO870" s="28"/>
      <c r="BP870" s="28"/>
      <c r="BQ870" s="28"/>
      <c r="BR870" s="28"/>
      <c r="BS870" s="28"/>
      <c r="BT870" s="28"/>
      <c r="BU870" s="28"/>
      <c r="BV870" s="28"/>
      <c r="BW870" s="28"/>
      <c r="BX870" s="28"/>
    </row>
    <row r="871" spans="3:76" ht="15.75" customHeight="1" x14ac:dyDescent="0.15">
      <c r="C871" s="55"/>
      <c r="D871" s="55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  <c r="AR871" s="28"/>
      <c r="AS871" s="28"/>
      <c r="AT871" s="28"/>
      <c r="AU871" s="28"/>
      <c r="AV871" s="28"/>
      <c r="AW871" s="28"/>
      <c r="AX871" s="28"/>
      <c r="AY871" s="28"/>
      <c r="AZ871" s="28"/>
      <c r="BA871" s="28"/>
      <c r="BB871" s="28"/>
      <c r="BC871" s="28"/>
      <c r="BD871" s="98"/>
      <c r="BE871" s="51"/>
      <c r="BF871" s="28"/>
      <c r="BG871" s="28"/>
      <c r="BH871" s="28"/>
      <c r="BI871" s="28"/>
      <c r="BJ871" s="28"/>
      <c r="BK871" s="28"/>
      <c r="BL871" s="28"/>
      <c r="BM871" s="28"/>
      <c r="BN871" s="28"/>
      <c r="BO871" s="28"/>
      <c r="BP871" s="28"/>
      <c r="BQ871" s="28"/>
      <c r="BR871" s="28"/>
      <c r="BS871" s="28"/>
      <c r="BT871" s="28"/>
      <c r="BU871" s="28"/>
      <c r="BV871" s="28"/>
      <c r="BW871" s="28"/>
      <c r="BX871" s="28"/>
    </row>
    <row r="872" spans="3:76" ht="15.75" customHeight="1" x14ac:dyDescent="0.15">
      <c r="C872" s="55"/>
      <c r="D872" s="55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  <c r="AR872" s="28"/>
      <c r="AS872" s="28"/>
      <c r="AT872" s="28"/>
      <c r="AU872" s="28"/>
      <c r="AV872" s="28"/>
      <c r="AW872" s="28"/>
      <c r="AX872" s="28"/>
      <c r="AY872" s="28"/>
      <c r="AZ872" s="28"/>
      <c r="BA872" s="28"/>
      <c r="BB872" s="28"/>
      <c r="BC872" s="28"/>
      <c r="BD872" s="98"/>
      <c r="BE872" s="51"/>
      <c r="BF872" s="28"/>
      <c r="BG872" s="28"/>
      <c r="BH872" s="28"/>
      <c r="BI872" s="28"/>
      <c r="BJ872" s="28"/>
      <c r="BK872" s="28"/>
      <c r="BL872" s="28"/>
      <c r="BM872" s="28"/>
      <c r="BN872" s="28"/>
      <c r="BO872" s="28"/>
      <c r="BP872" s="28"/>
      <c r="BQ872" s="28"/>
      <c r="BR872" s="28"/>
      <c r="BS872" s="28"/>
      <c r="BT872" s="28"/>
      <c r="BU872" s="28"/>
      <c r="BV872" s="28"/>
      <c r="BW872" s="28"/>
      <c r="BX872" s="28"/>
    </row>
    <row r="873" spans="3:76" ht="15.75" customHeight="1" x14ac:dyDescent="0.15">
      <c r="C873" s="55"/>
      <c r="D873" s="55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  <c r="AR873" s="28"/>
      <c r="AS873" s="28"/>
      <c r="AT873" s="28"/>
      <c r="AU873" s="28"/>
      <c r="AV873" s="28"/>
      <c r="AW873" s="28"/>
      <c r="AX873" s="28"/>
      <c r="AY873" s="28"/>
      <c r="AZ873" s="28"/>
      <c r="BA873" s="28"/>
      <c r="BB873" s="28"/>
      <c r="BC873" s="28"/>
      <c r="BD873" s="98"/>
      <c r="BE873" s="51"/>
      <c r="BF873" s="28"/>
      <c r="BG873" s="28"/>
      <c r="BH873" s="28"/>
      <c r="BI873" s="28"/>
      <c r="BJ873" s="28"/>
      <c r="BK873" s="28"/>
      <c r="BL873" s="28"/>
      <c r="BM873" s="28"/>
      <c r="BN873" s="28"/>
      <c r="BO873" s="28"/>
      <c r="BP873" s="28"/>
      <c r="BQ873" s="28"/>
      <c r="BR873" s="28"/>
      <c r="BS873" s="28"/>
      <c r="BT873" s="28"/>
      <c r="BU873" s="28"/>
      <c r="BV873" s="28"/>
      <c r="BW873" s="28"/>
      <c r="BX873" s="28"/>
    </row>
    <row r="874" spans="3:76" ht="15.75" customHeight="1" x14ac:dyDescent="0.15">
      <c r="C874" s="55"/>
      <c r="D874" s="55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  <c r="AR874" s="28"/>
      <c r="AS874" s="28"/>
      <c r="AT874" s="28"/>
      <c r="AU874" s="28"/>
      <c r="AV874" s="28"/>
      <c r="AW874" s="28"/>
      <c r="AX874" s="28"/>
      <c r="AY874" s="28"/>
      <c r="AZ874" s="28"/>
      <c r="BA874" s="28"/>
      <c r="BB874" s="28"/>
      <c r="BC874" s="28"/>
      <c r="BD874" s="98"/>
      <c r="BE874" s="51"/>
      <c r="BF874" s="28"/>
      <c r="BG874" s="28"/>
      <c r="BH874" s="28"/>
      <c r="BI874" s="28"/>
      <c r="BJ874" s="28"/>
      <c r="BK874" s="28"/>
      <c r="BL874" s="28"/>
      <c r="BM874" s="28"/>
      <c r="BN874" s="28"/>
      <c r="BO874" s="28"/>
      <c r="BP874" s="28"/>
      <c r="BQ874" s="28"/>
      <c r="BR874" s="28"/>
      <c r="BS874" s="28"/>
      <c r="BT874" s="28"/>
      <c r="BU874" s="28"/>
      <c r="BV874" s="28"/>
      <c r="BW874" s="28"/>
      <c r="BX874" s="28"/>
    </row>
    <row r="875" spans="3:76" ht="15.75" customHeight="1" x14ac:dyDescent="0.15">
      <c r="C875" s="55"/>
      <c r="D875" s="55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  <c r="AR875" s="28"/>
      <c r="AS875" s="28"/>
      <c r="AT875" s="28"/>
      <c r="AU875" s="28"/>
      <c r="AV875" s="28"/>
      <c r="AW875" s="28"/>
      <c r="AX875" s="28"/>
      <c r="AY875" s="28"/>
      <c r="AZ875" s="28"/>
      <c r="BA875" s="28"/>
      <c r="BB875" s="28"/>
      <c r="BC875" s="28"/>
      <c r="BD875" s="98"/>
      <c r="BE875" s="51"/>
      <c r="BF875" s="28"/>
      <c r="BG875" s="28"/>
      <c r="BH875" s="28"/>
      <c r="BI875" s="28"/>
      <c r="BJ875" s="28"/>
      <c r="BK875" s="28"/>
      <c r="BL875" s="28"/>
      <c r="BM875" s="28"/>
      <c r="BN875" s="28"/>
      <c r="BO875" s="28"/>
      <c r="BP875" s="28"/>
      <c r="BQ875" s="28"/>
      <c r="BR875" s="28"/>
      <c r="BS875" s="28"/>
      <c r="BT875" s="28"/>
      <c r="BU875" s="28"/>
      <c r="BV875" s="28"/>
      <c r="BW875" s="28"/>
      <c r="BX875" s="28"/>
    </row>
    <row r="876" spans="3:76" ht="15.75" customHeight="1" x14ac:dyDescent="0.15">
      <c r="C876" s="55"/>
      <c r="D876" s="55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8"/>
      <c r="AQ876" s="28"/>
      <c r="AR876" s="28"/>
      <c r="AS876" s="28"/>
      <c r="AT876" s="28"/>
      <c r="AU876" s="28"/>
      <c r="AV876" s="28"/>
      <c r="AW876" s="28"/>
      <c r="AX876" s="28"/>
      <c r="AY876" s="28"/>
      <c r="AZ876" s="28"/>
      <c r="BA876" s="28"/>
      <c r="BB876" s="28"/>
      <c r="BC876" s="28"/>
      <c r="BD876" s="98"/>
      <c r="BE876" s="51"/>
      <c r="BF876" s="28"/>
      <c r="BG876" s="28"/>
      <c r="BH876" s="28"/>
      <c r="BI876" s="28"/>
      <c r="BJ876" s="28"/>
      <c r="BK876" s="28"/>
      <c r="BL876" s="28"/>
      <c r="BM876" s="28"/>
      <c r="BN876" s="28"/>
      <c r="BO876" s="28"/>
      <c r="BP876" s="28"/>
      <c r="BQ876" s="28"/>
      <c r="BR876" s="28"/>
      <c r="BS876" s="28"/>
      <c r="BT876" s="28"/>
      <c r="BU876" s="28"/>
      <c r="BV876" s="28"/>
      <c r="BW876" s="28"/>
      <c r="BX876" s="28"/>
    </row>
    <row r="877" spans="3:76" ht="15.75" customHeight="1" x14ac:dyDescent="0.15">
      <c r="C877" s="55"/>
      <c r="D877" s="55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  <c r="AR877" s="28"/>
      <c r="AS877" s="28"/>
      <c r="AT877" s="28"/>
      <c r="AU877" s="28"/>
      <c r="AV877" s="28"/>
      <c r="AW877" s="28"/>
      <c r="AX877" s="28"/>
      <c r="AY877" s="28"/>
      <c r="AZ877" s="28"/>
      <c r="BA877" s="28"/>
      <c r="BB877" s="28"/>
      <c r="BC877" s="28"/>
      <c r="BD877" s="98"/>
      <c r="BE877" s="51"/>
      <c r="BF877" s="28"/>
      <c r="BG877" s="28"/>
      <c r="BH877" s="28"/>
      <c r="BI877" s="28"/>
      <c r="BJ877" s="28"/>
      <c r="BK877" s="28"/>
      <c r="BL877" s="28"/>
      <c r="BM877" s="28"/>
      <c r="BN877" s="28"/>
      <c r="BO877" s="28"/>
      <c r="BP877" s="28"/>
      <c r="BQ877" s="28"/>
      <c r="BR877" s="28"/>
      <c r="BS877" s="28"/>
      <c r="BT877" s="28"/>
      <c r="BU877" s="28"/>
      <c r="BV877" s="28"/>
      <c r="BW877" s="28"/>
      <c r="BX877" s="28"/>
    </row>
    <row r="878" spans="3:76" ht="15.75" customHeight="1" x14ac:dyDescent="0.15">
      <c r="C878" s="55"/>
      <c r="D878" s="55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8"/>
      <c r="AQ878" s="28"/>
      <c r="AR878" s="28"/>
      <c r="AS878" s="28"/>
      <c r="AT878" s="28"/>
      <c r="AU878" s="28"/>
      <c r="AV878" s="28"/>
      <c r="AW878" s="28"/>
      <c r="AX878" s="28"/>
      <c r="AY878" s="28"/>
      <c r="AZ878" s="28"/>
      <c r="BA878" s="28"/>
      <c r="BB878" s="28"/>
      <c r="BC878" s="28"/>
      <c r="BD878" s="98"/>
      <c r="BE878" s="51"/>
      <c r="BF878" s="28"/>
      <c r="BG878" s="28"/>
      <c r="BH878" s="28"/>
      <c r="BI878" s="28"/>
      <c r="BJ878" s="28"/>
      <c r="BK878" s="28"/>
      <c r="BL878" s="28"/>
      <c r="BM878" s="28"/>
      <c r="BN878" s="28"/>
      <c r="BO878" s="28"/>
      <c r="BP878" s="28"/>
      <c r="BQ878" s="28"/>
      <c r="BR878" s="28"/>
      <c r="BS878" s="28"/>
      <c r="BT878" s="28"/>
      <c r="BU878" s="28"/>
      <c r="BV878" s="28"/>
      <c r="BW878" s="28"/>
      <c r="BX878" s="28"/>
    </row>
    <row r="879" spans="3:76" ht="15.75" customHeight="1" x14ac:dyDescent="0.15">
      <c r="C879" s="55"/>
      <c r="D879" s="55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  <c r="AR879" s="28"/>
      <c r="AS879" s="28"/>
      <c r="AT879" s="28"/>
      <c r="AU879" s="28"/>
      <c r="AV879" s="28"/>
      <c r="AW879" s="28"/>
      <c r="AX879" s="28"/>
      <c r="AY879" s="28"/>
      <c r="AZ879" s="28"/>
      <c r="BA879" s="28"/>
      <c r="BB879" s="28"/>
      <c r="BC879" s="28"/>
      <c r="BD879" s="98"/>
      <c r="BE879" s="51"/>
      <c r="BF879" s="28"/>
      <c r="BG879" s="28"/>
      <c r="BH879" s="28"/>
      <c r="BI879" s="28"/>
      <c r="BJ879" s="28"/>
      <c r="BK879" s="28"/>
      <c r="BL879" s="28"/>
      <c r="BM879" s="28"/>
      <c r="BN879" s="28"/>
      <c r="BO879" s="28"/>
      <c r="BP879" s="28"/>
      <c r="BQ879" s="28"/>
      <c r="BR879" s="28"/>
      <c r="BS879" s="28"/>
      <c r="BT879" s="28"/>
      <c r="BU879" s="28"/>
      <c r="BV879" s="28"/>
      <c r="BW879" s="28"/>
      <c r="BX879" s="28"/>
    </row>
    <row r="880" spans="3:76" ht="15.75" customHeight="1" x14ac:dyDescent="0.15">
      <c r="C880" s="55"/>
      <c r="D880" s="55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  <c r="AR880" s="28"/>
      <c r="AS880" s="28"/>
      <c r="AT880" s="28"/>
      <c r="AU880" s="28"/>
      <c r="AV880" s="28"/>
      <c r="AW880" s="28"/>
      <c r="AX880" s="28"/>
      <c r="AY880" s="28"/>
      <c r="AZ880" s="28"/>
      <c r="BA880" s="28"/>
      <c r="BB880" s="28"/>
      <c r="BC880" s="28"/>
      <c r="BD880" s="98"/>
      <c r="BE880" s="51"/>
      <c r="BF880" s="28"/>
      <c r="BG880" s="28"/>
      <c r="BH880" s="28"/>
      <c r="BI880" s="28"/>
      <c r="BJ880" s="28"/>
      <c r="BK880" s="28"/>
      <c r="BL880" s="28"/>
      <c r="BM880" s="28"/>
      <c r="BN880" s="28"/>
      <c r="BO880" s="28"/>
      <c r="BP880" s="28"/>
      <c r="BQ880" s="28"/>
      <c r="BR880" s="28"/>
      <c r="BS880" s="28"/>
      <c r="BT880" s="28"/>
      <c r="BU880" s="28"/>
      <c r="BV880" s="28"/>
      <c r="BW880" s="28"/>
      <c r="BX880" s="28"/>
    </row>
    <row r="881" spans="3:76" ht="15.75" customHeight="1" x14ac:dyDescent="0.15">
      <c r="C881" s="55"/>
      <c r="D881" s="55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  <c r="AR881" s="28"/>
      <c r="AS881" s="28"/>
      <c r="AT881" s="28"/>
      <c r="AU881" s="28"/>
      <c r="AV881" s="28"/>
      <c r="AW881" s="28"/>
      <c r="AX881" s="28"/>
      <c r="AY881" s="28"/>
      <c r="AZ881" s="28"/>
      <c r="BA881" s="28"/>
      <c r="BB881" s="28"/>
      <c r="BC881" s="28"/>
      <c r="BD881" s="98"/>
      <c r="BE881" s="51"/>
      <c r="BF881" s="28"/>
      <c r="BG881" s="28"/>
      <c r="BH881" s="28"/>
      <c r="BI881" s="28"/>
      <c r="BJ881" s="28"/>
      <c r="BK881" s="28"/>
      <c r="BL881" s="28"/>
      <c r="BM881" s="28"/>
      <c r="BN881" s="28"/>
      <c r="BO881" s="28"/>
      <c r="BP881" s="28"/>
      <c r="BQ881" s="28"/>
      <c r="BR881" s="28"/>
      <c r="BS881" s="28"/>
      <c r="BT881" s="28"/>
      <c r="BU881" s="28"/>
      <c r="BV881" s="28"/>
      <c r="BW881" s="28"/>
      <c r="BX881" s="28"/>
    </row>
    <row r="882" spans="3:76" ht="15.75" customHeight="1" x14ac:dyDescent="0.15">
      <c r="C882" s="55"/>
      <c r="D882" s="55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8"/>
      <c r="AQ882" s="28"/>
      <c r="AR882" s="28"/>
      <c r="AS882" s="28"/>
      <c r="AT882" s="28"/>
      <c r="AU882" s="28"/>
      <c r="AV882" s="28"/>
      <c r="AW882" s="28"/>
      <c r="AX882" s="28"/>
      <c r="AY882" s="28"/>
      <c r="AZ882" s="28"/>
      <c r="BA882" s="28"/>
      <c r="BB882" s="28"/>
      <c r="BC882" s="28"/>
      <c r="BD882" s="98"/>
      <c r="BE882" s="51"/>
      <c r="BF882" s="28"/>
      <c r="BG882" s="28"/>
      <c r="BH882" s="28"/>
      <c r="BI882" s="28"/>
      <c r="BJ882" s="28"/>
      <c r="BK882" s="28"/>
      <c r="BL882" s="28"/>
      <c r="BM882" s="28"/>
      <c r="BN882" s="28"/>
      <c r="BO882" s="28"/>
      <c r="BP882" s="28"/>
      <c r="BQ882" s="28"/>
      <c r="BR882" s="28"/>
      <c r="BS882" s="28"/>
      <c r="BT882" s="28"/>
      <c r="BU882" s="28"/>
      <c r="BV882" s="28"/>
      <c r="BW882" s="28"/>
      <c r="BX882" s="28"/>
    </row>
    <row r="883" spans="3:76" ht="15.75" customHeight="1" x14ac:dyDescent="0.15">
      <c r="C883" s="55"/>
      <c r="D883" s="55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8"/>
      <c r="AQ883" s="28"/>
      <c r="AR883" s="28"/>
      <c r="AS883" s="28"/>
      <c r="AT883" s="28"/>
      <c r="AU883" s="28"/>
      <c r="AV883" s="28"/>
      <c r="AW883" s="28"/>
      <c r="AX883" s="28"/>
      <c r="AY883" s="28"/>
      <c r="AZ883" s="28"/>
      <c r="BA883" s="28"/>
      <c r="BB883" s="28"/>
      <c r="BC883" s="28"/>
      <c r="BD883" s="98"/>
      <c r="BE883" s="51"/>
      <c r="BF883" s="28"/>
      <c r="BG883" s="28"/>
      <c r="BH883" s="28"/>
      <c r="BI883" s="28"/>
      <c r="BJ883" s="28"/>
      <c r="BK883" s="28"/>
      <c r="BL883" s="28"/>
      <c r="BM883" s="28"/>
      <c r="BN883" s="28"/>
      <c r="BO883" s="28"/>
      <c r="BP883" s="28"/>
      <c r="BQ883" s="28"/>
      <c r="BR883" s="28"/>
      <c r="BS883" s="28"/>
      <c r="BT883" s="28"/>
      <c r="BU883" s="28"/>
      <c r="BV883" s="28"/>
      <c r="BW883" s="28"/>
      <c r="BX883" s="28"/>
    </row>
    <row r="884" spans="3:76" ht="15.75" customHeight="1" x14ac:dyDescent="0.15">
      <c r="C884" s="55"/>
      <c r="D884" s="55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8"/>
      <c r="AQ884" s="28"/>
      <c r="AR884" s="28"/>
      <c r="AS884" s="28"/>
      <c r="AT884" s="28"/>
      <c r="AU884" s="28"/>
      <c r="AV884" s="28"/>
      <c r="AW884" s="28"/>
      <c r="AX884" s="28"/>
      <c r="AY884" s="28"/>
      <c r="AZ884" s="28"/>
      <c r="BA884" s="28"/>
      <c r="BB884" s="28"/>
      <c r="BC884" s="28"/>
      <c r="BD884" s="98"/>
      <c r="BE884" s="51"/>
      <c r="BF884" s="28"/>
      <c r="BG884" s="28"/>
      <c r="BH884" s="28"/>
      <c r="BI884" s="28"/>
      <c r="BJ884" s="28"/>
      <c r="BK884" s="28"/>
      <c r="BL884" s="28"/>
      <c r="BM884" s="28"/>
      <c r="BN884" s="28"/>
      <c r="BO884" s="28"/>
      <c r="BP884" s="28"/>
      <c r="BQ884" s="28"/>
      <c r="BR884" s="28"/>
      <c r="BS884" s="28"/>
      <c r="BT884" s="28"/>
      <c r="BU884" s="28"/>
      <c r="BV884" s="28"/>
      <c r="BW884" s="28"/>
      <c r="BX884" s="28"/>
    </row>
    <row r="885" spans="3:76" ht="15.75" customHeight="1" x14ac:dyDescent="0.15">
      <c r="C885" s="55"/>
      <c r="D885" s="55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  <c r="AR885" s="28"/>
      <c r="AS885" s="28"/>
      <c r="AT885" s="28"/>
      <c r="AU885" s="28"/>
      <c r="AV885" s="28"/>
      <c r="AW885" s="28"/>
      <c r="AX885" s="28"/>
      <c r="AY885" s="28"/>
      <c r="AZ885" s="28"/>
      <c r="BA885" s="28"/>
      <c r="BB885" s="28"/>
      <c r="BC885" s="28"/>
      <c r="BD885" s="98"/>
      <c r="BE885" s="51"/>
      <c r="BF885" s="28"/>
      <c r="BG885" s="28"/>
      <c r="BH885" s="28"/>
      <c r="BI885" s="28"/>
      <c r="BJ885" s="28"/>
      <c r="BK885" s="28"/>
      <c r="BL885" s="28"/>
      <c r="BM885" s="28"/>
      <c r="BN885" s="28"/>
      <c r="BO885" s="28"/>
      <c r="BP885" s="28"/>
      <c r="BQ885" s="28"/>
      <c r="BR885" s="28"/>
      <c r="BS885" s="28"/>
      <c r="BT885" s="28"/>
      <c r="BU885" s="28"/>
      <c r="BV885" s="28"/>
      <c r="BW885" s="28"/>
      <c r="BX885" s="28"/>
    </row>
    <row r="886" spans="3:76" ht="15.75" customHeight="1" x14ac:dyDescent="0.15">
      <c r="C886" s="55"/>
      <c r="D886" s="55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  <c r="AS886" s="28"/>
      <c r="AT886" s="28"/>
      <c r="AU886" s="28"/>
      <c r="AV886" s="28"/>
      <c r="AW886" s="28"/>
      <c r="AX886" s="28"/>
      <c r="AY886" s="28"/>
      <c r="AZ886" s="28"/>
      <c r="BA886" s="28"/>
      <c r="BB886" s="28"/>
      <c r="BC886" s="28"/>
      <c r="BD886" s="98"/>
      <c r="BE886" s="51"/>
      <c r="BF886" s="28"/>
      <c r="BG886" s="28"/>
      <c r="BH886" s="28"/>
      <c r="BI886" s="28"/>
      <c r="BJ886" s="28"/>
      <c r="BK886" s="28"/>
      <c r="BL886" s="28"/>
      <c r="BM886" s="28"/>
      <c r="BN886" s="28"/>
      <c r="BO886" s="28"/>
      <c r="BP886" s="28"/>
      <c r="BQ886" s="28"/>
      <c r="BR886" s="28"/>
      <c r="BS886" s="28"/>
      <c r="BT886" s="28"/>
      <c r="BU886" s="28"/>
      <c r="BV886" s="28"/>
      <c r="BW886" s="28"/>
      <c r="BX886" s="28"/>
    </row>
    <row r="887" spans="3:76" ht="15.75" customHeight="1" x14ac:dyDescent="0.15">
      <c r="C887" s="55"/>
      <c r="D887" s="55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  <c r="AR887" s="28"/>
      <c r="AS887" s="28"/>
      <c r="AT887" s="28"/>
      <c r="AU887" s="28"/>
      <c r="AV887" s="28"/>
      <c r="AW887" s="28"/>
      <c r="AX887" s="28"/>
      <c r="AY887" s="28"/>
      <c r="AZ887" s="28"/>
      <c r="BA887" s="28"/>
      <c r="BB887" s="28"/>
      <c r="BC887" s="28"/>
      <c r="BD887" s="98"/>
      <c r="BE887" s="51"/>
      <c r="BF887" s="28"/>
      <c r="BG887" s="28"/>
      <c r="BH887" s="28"/>
      <c r="BI887" s="28"/>
      <c r="BJ887" s="28"/>
      <c r="BK887" s="28"/>
      <c r="BL887" s="28"/>
      <c r="BM887" s="28"/>
      <c r="BN887" s="28"/>
      <c r="BO887" s="28"/>
      <c r="BP887" s="28"/>
      <c r="BQ887" s="28"/>
      <c r="BR887" s="28"/>
      <c r="BS887" s="28"/>
      <c r="BT887" s="28"/>
      <c r="BU887" s="28"/>
      <c r="BV887" s="28"/>
      <c r="BW887" s="28"/>
      <c r="BX887" s="28"/>
    </row>
    <row r="888" spans="3:76" ht="15.75" customHeight="1" x14ac:dyDescent="0.15">
      <c r="C888" s="55"/>
      <c r="D888" s="55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  <c r="AR888" s="28"/>
      <c r="AS888" s="28"/>
      <c r="AT888" s="28"/>
      <c r="AU888" s="28"/>
      <c r="AV888" s="28"/>
      <c r="AW888" s="28"/>
      <c r="AX888" s="28"/>
      <c r="AY888" s="28"/>
      <c r="AZ888" s="28"/>
      <c r="BA888" s="28"/>
      <c r="BB888" s="28"/>
      <c r="BC888" s="28"/>
      <c r="BD888" s="98"/>
      <c r="BE888" s="51"/>
      <c r="BF888" s="28"/>
      <c r="BG888" s="28"/>
      <c r="BH888" s="28"/>
      <c r="BI888" s="28"/>
      <c r="BJ888" s="28"/>
      <c r="BK888" s="28"/>
      <c r="BL888" s="28"/>
      <c r="BM888" s="28"/>
      <c r="BN888" s="28"/>
      <c r="BO888" s="28"/>
      <c r="BP888" s="28"/>
      <c r="BQ888" s="28"/>
      <c r="BR888" s="28"/>
      <c r="BS888" s="28"/>
      <c r="BT888" s="28"/>
      <c r="BU888" s="28"/>
      <c r="BV888" s="28"/>
      <c r="BW888" s="28"/>
      <c r="BX888" s="28"/>
    </row>
    <row r="889" spans="3:76" ht="15.75" customHeight="1" x14ac:dyDescent="0.15">
      <c r="C889" s="55"/>
      <c r="D889" s="55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8"/>
      <c r="AQ889" s="28"/>
      <c r="AR889" s="28"/>
      <c r="AS889" s="28"/>
      <c r="AT889" s="28"/>
      <c r="AU889" s="28"/>
      <c r="AV889" s="28"/>
      <c r="AW889" s="28"/>
      <c r="AX889" s="28"/>
      <c r="AY889" s="28"/>
      <c r="AZ889" s="28"/>
      <c r="BA889" s="28"/>
      <c r="BB889" s="28"/>
      <c r="BC889" s="28"/>
      <c r="BD889" s="98"/>
      <c r="BE889" s="51"/>
      <c r="BF889" s="28"/>
      <c r="BG889" s="28"/>
      <c r="BH889" s="28"/>
      <c r="BI889" s="28"/>
      <c r="BJ889" s="28"/>
      <c r="BK889" s="28"/>
      <c r="BL889" s="28"/>
      <c r="BM889" s="28"/>
      <c r="BN889" s="28"/>
      <c r="BO889" s="28"/>
      <c r="BP889" s="28"/>
      <c r="BQ889" s="28"/>
      <c r="BR889" s="28"/>
      <c r="BS889" s="28"/>
      <c r="BT889" s="28"/>
      <c r="BU889" s="28"/>
      <c r="BV889" s="28"/>
      <c r="BW889" s="28"/>
      <c r="BX889" s="28"/>
    </row>
    <row r="890" spans="3:76" ht="15.75" customHeight="1" x14ac:dyDescent="0.15">
      <c r="C890" s="55"/>
      <c r="D890" s="55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  <c r="AR890" s="28"/>
      <c r="AS890" s="28"/>
      <c r="AT890" s="28"/>
      <c r="AU890" s="28"/>
      <c r="AV890" s="28"/>
      <c r="AW890" s="28"/>
      <c r="AX890" s="28"/>
      <c r="AY890" s="28"/>
      <c r="AZ890" s="28"/>
      <c r="BA890" s="28"/>
      <c r="BB890" s="28"/>
      <c r="BC890" s="28"/>
      <c r="BD890" s="98"/>
      <c r="BE890" s="51"/>
      <c r="BF890" s="28"/>
      <c r="BG890" s="28"/>
      <c r="BH890" s="28"/>
      <c r="BI890" s="28"/>
      <c r="BJ890" s="28"/>
      <c r="BK890" s="28"/>
      <c r="BL890" s="28"/>
      <c r="BM890" s="28"/>
      <c r="BN890" s="28"/>
      <c r="BO890" s="28"/>
      <c r="BP890" s="28"/>
      <c r="BQ890" s="28"/>
      <c r="BR890" s="28"/>
      <c r="BS890" s="28"/>
      <c r="BT890" s="28"/>
      <c r="BU890" s="28"/>
      <c r="BV890" s="28"/>
      <c r="BW890" s="28"/>
      <c r="BX890" s="28"/>
    </row>
    <row r="891" spans="3:76" ht="15.75" customHeight="1" x14ac:dyDescent="0.15">
      <c r="C891" s="55"/>
      <c r="D891" s="55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  <c r="AR891" s="28"/>
      <c r="AS891" s="28"/>
      <c r="AT891" s="28"/>
      <c r="AU891" s="28"/>
      <c r="AV891" s="28"/>
      <c r="AW891" s="28"/>
      <c r="AX891" s="28"/>
      <c r="AY891" s="28"/>
      <c r="AZ891" s="28"/>
      <c r="BA891" s="28"/>
      <c r="BB891" s="28"/>
      <c r="BC891" s="28"/>
      <c r="BD891" s="98"/>
      <c r="BE891" s="51"/>
      <c r="BF891" s="28"/>
      <c r="BG891" s="28"/>
      <c r="BH891" s="28"/>
      <c r="BI891" s="28"/>
      <c r="BJ891" s="28"/>
      <c r="BK891" s="28"/>
      <c r="BL891" s="28"/>
      <c r="BM891" s="28"/>
      <c r="BN891" s="28"/>
      <c r="BO891" s="28"/>
      <c r="BP891" s="28"/>
      <c r="BQ891" s="28"/>
      <c r="BR891" s="28"/>
      <c r="BS891" s="28"/>
      <c r="BT891" s="28"/>
      <c r="BU891" s="28"/>
      <c r="BV891" s="28"/>
      <c r="BW891" s="28"/>
      <c r="BX891" s="28"/>
    </row>
    <row r="892" spans="3:76" ht="15.75" customHeight="1" x14ac:dyDescent="0.15">
      <c r="C892" s="55"/>
      <c r="D892" s="55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  <c r="AR892" s="28"/>
      <c r="AS892" s="28"/>
      <c r="AT892" s="28"/>
      <c r="AU892" s="28"/>
      <c r="AV892" s="28"/>
      <c r="AW892" s="28"/>
      <c r="AX892" s="28"/>
      <c r="AY892" s="28"/>
      <c r="AZ892" s="28"/>
      <c r="BA892" s="28"/>
      <c r="BB892" s="28"/>
      <c r="BC892" s="28"/>
      <c r="BD892" s="98"/>
      <c r="BE892" s="51"/>
      <c r="BF892" s="28"/>
      <c r="BG892" s="28"/>
      <c r="BH892" s="28"/>
      <c r="BI892" s="28"/>
      <c r="BJ892" s="28"/>
      <c r="BK892" s="28"/>
      <c r="BL892" s="28"/>
      <c r="BM892" s="28"/>
      <c r="BN892" s="28"/>
      <c r="BO892" s="28"/>
      <c r="BP892" s="28"/>
      <c r="BQ892" s="28"/>
      <c r="BR892" s="28"/>
      <c r="BS892" s="28"/>
      <c r="BT892" s="28"/>
      <c r="BU892" s="28"/>
      <c r="BV892" s="28"/>
      <c r="BW892" s="28"/>
      <c r="BX892" s="28"/>
    </row>
    <row r="893" spans="3:76" ht="15.75" customHeight="1" x14ac:dyDescent="0.15">
      <c r="C893" s="55"/>
      <c r="D893" s="55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  <c r="AR893" s="28"/>
      <c r="AS893" s="28"/>
      <c r="AT893" s="28"/>
      <c r="AU893" s="28"/>
      <c r="AV893" s="28"/>
      <c r="AW893" s="28"/>
      <c r="AX893" s="28"/>
      <c r="AY893" s="28"/>
      <c r="AZ893" s="28"/>
      <c r="BA893" s="28"/>
      <c r="BB893" s="28"/>
      <c r="BC893" s="28"/>
      <c r="BD893" s="98"/>
      <c r="BE893" s="51"/>
      <c r="BF893" s="28"/>
      <c r="BG893" s="28"/>
      <c r="BH893" s="28"/>
      <c r="BI893" s="28"/>
      <c r="BJ893" s="28"/>
      <c r="BK893" s="28"/>
      <c r="BL893" s="28"/>
      <c r="BM893" s="28"/>
      <c r="BN893" s="28"/>
      <c r="BO893" s="28"/>
      <c r="BP893" s="28"/>
      <c r="BQ893" s="28"/>
      <c r="BR893" s="28"/>
      <c r="BS893" s="28"/>
      <c r="BT893" s="28"/>
      <c r="BU893" s="28"/>
      <c r="BV893" s="28"/>
      <c r="BW893" s="28"/>
      <c r="BX893" s="28"/>
    </row>
    <row r="894" spans="3:76" ht="15.75" customHeight="1" x14ac:dyDescent="0.15">
      <c r="C894" s="55"/>
      <c r="D894" s="55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Q894" s="28"/>
      <c r="AR894" s="28"/>
      <c r="AS894" s="28"/>
      <c r="AT894" s="28"/>
      <c r="AU894" s="28"/>
      <c r="AV894" s="28"/>
      <c r="AW894" s="28"/>
      <c r="AX894" s="28"/>
      <c r="AY894" s="28"/>
      <c r="AZ894" s="28"/>
      <c r="BA894" s="28"/>
      <c r="BB894" s="28"/>
      <c r="BC894" s="28"/>
      <c r="BD894" s="98"/>
      <c r="BE894" s="51"/>
      <c r="BF894" s="28"/>
      <c r="BG894" s="28"/>
      <c r="BH894" s="28"/>
      <c r="BI894" s="28"/>
      <c r="BJ894" s="28"/>
      <c r="BK894" s="28"/>
      <c r="BL894" s="28"/>
      <c r="BM894" s="28"/>
      <c r="BN894" s="28"/>
      <c r="BO894" s="28"/>
      <c r="BP894" s="28"/>
      <c r="BQ894" s="28"/>
      <c r="BR894" s="28"/>
      <c r="BS894" s="28"/>
      <c r="BT894" s="28"/>
      <c r="BU894" s="28"/>
      <c r="BV894" s="28"/>
      <c r="BW894" s="28"/>
      <c r="BX894" s="28"/>
    </row>
    <row r="895" spans="3:76" ht="15.75" customHeight="1" x14ac:dyDescent="0.15">
      <c r="C895" s="55"/>
      <c r="D895" s="55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8"/>
      <c r="AQ895" s="28"/>
      <c r="AR895" s="28"/>
      <c r="AS895" s="28"/>
      <c r="AT895" s="28"/>
      <c r="AU895" s="28"/>
      <c r="AV895" s="28"/>
      <c r="AW895" s="28"/>
      <c r="AX895" s="28"/>
      <c r="AY895" s="28"/>
      <c r="AZ895" s="28"/>
      <c r="BA895" s="28"/>
      <c r="BB895" s="28"/>
      <c r="BC895" s="28"/>
      <c r="BD895" s="98"/>
      <c r="BE895" s="51"/>
      <c r="BF895" s="28"/>
      <c r="BG895" s="28"/>
      <c r="BH895" s="28"/>
      <c r="BI895" s="28"/>
      <c r="BJ895" s="28"/>
      <c r="BK895" s="28"/>
      <c r="BL895" s="28"/>
      <c r="BM895" s="28"/>
      <c r="BN895" s="28"/>
      <c r="BO895" s="28"/>
      <c r="BP895" s="28"/>
      <c r="BQ895" s="28"/>
      <c r="BR895" s="28"/>
      <c r="BS895" s="28"/>
      <c r="BT895" s="28"/>
      <c r="BU895" s="28"/>
      <c r="BV895" s="28"/>
      <c r="BW895" s="28"/>
      <c r="BX895" s="28"/>
    </row>
    <row r="896" spans="3:76" ht="15.75" customHeight="1" x14ac:dyDescent="0.15">
      <c r="C896" s="55"/>
      <c r="D896" s="55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  <c r="AR896" s="28"/>
      <c r="AS896" s="28"/>
      <c r="AT896" s="28"/>
      <c r="AU896" s="28"/>
      <c r="AV896" s="28"/>
      <c r="AW896" s="28"/>
      <c r="AX896" s="28"/>
      <c r="AY896" s="28"/>
      <c r="AZ896" s="28"/>
      <c r="BA896" s="28"/>
      <c r="BB896" s="28"/>
      <c r="BC896" s="28"/>
      <c r="BD896" s="98"/>
      <c r="BE896" s="51"/>
      <c r="BF896" s="28"/>
      <c r="BG896" s="28"/>
      <c r="BH896" s="28"/>
      <c r="BI896" s="28"/>
      <c r="BJ896" s="28"/>
      <c r="BK896" s="28"/>
      <c r="BL896" s="28"/>
      <c r="BM896" s="28"/>
      <c r="BN896" s="28"/>
      <c r="BO896" s="28"/>
      <c r="BP896" s="28"/>
      <c r="BQ896" s="28"/>
      <c r="BR896" s="28"/>
      <c r="BS896" s="28"/>
      <c r="BT896" s="28"/>
      <c r="BU896" s="28"/>
      <c r="BV896" s="28"/>
      <c r="BW896" s="28"/>
      <c r="BX896" s="28"/>
    </row>
    <row r="897" spans="3:76" ht="15.75" customHeight="1" x14ac:dyDescent="0.15">
      <c r="C897" s="55"/>
      <c r="D897" s="55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  <c r="AR897" s="28"/>
      <c r="AS897" s="28"/>
      <c r="AT897" s="28"/>
      <c r="AU897" s="28"/>
      <c r="AV897" s="28"/>
      <c r="AW897" s="28"/>
      <c r="AX897" s="28"/>
      <c r="AY897" s="28"/>
      <c r="AZ897" s="28"/>
      <c r="BA897" s="28"/>
      <c r="BB897" s="28"/>
      <c r="BC897" s="28"/>
      <c r="BD897" s="98"/>
      <c r="BE897" s="51"/>
      <c r="BF897" s="28"/>
      <c r="BG897" s="28"/>
      <c r="BH897" s="28"/>
      <c r="BI897" s="28"/>
      <c r="BJ897" s="28"/>
      <c r="BK897" s="28"/>
      <c r="BL897" s="28"/>
      <c r="BM897" s="28"/>
      <c r="BN897" s="28"/>
      <c r="BO897" s="28"/>
      <c r="BP897" s="28"/>
      <c r="BQ897" s="28"/>
      <c r="BR897" s="28"/>
      <c r="BS897" s="28"/>
      <c r="BT897" s="28"/>
      <c r="BU897" s="28"/>
      <c r="BV897" s="28"/>
      <c r="BW897" s="28"/>
      <c r="BX897" s="28"/>
    </row>
    <row r="898" spans="3:76" ht="15.75" customHeight="1" x14ac:dyDescent="0.15">
      <c r="C898" s="55"/>
      <c r="D898" s="55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8"/>
      <c r="AQ898" s="28"/>
      <c r="AR898" s="28"/>
      <c r="AS898" s="28"/>
      <c r="AT898" s="28"/>
      <c r="AU898" s="28"/>
      <c r="AV898" s="28"/>
      <c r="AW898" s="28"/>
      <c r="AX898" s="28"/>
      <c r="AY898" s="28"/>
      <c r="AZ898" s="28"/>
      <c r="BA898" s="28"/>
      <c r="BB898" s="28"/>
      <c r="BC898" s="28"/>
      <c r="BD898" s="98"/>
      <c r="BE898" s="51"/>
      <c r="BF898" s="28"/>
      <c r="BG898" s="28"/>
      <c r="BH898" s="28"/>
      <c r="BI898" s="28"/>
      <c r="BJ898" s="28"/>
      <c r="BK898" s="28"/>
      <c r="BL898" s="28"/>
      <c r="BM898" s="28"/>
      <c r="BN898" s="28"/>
      <c r="BO898" s="28"/>
      <c r="BP898" s="28"/>
      <c r="BQ898" s="28"/>
      <c r="BR898" s="28"/>
      <c r="BS898" s="28"/>
      <c r="BT898" s="28"/>
      <c r="BU898" s="28"/>
      <c r="BV898" s="28"/>
      <c r="BW898" s="28"/>
      <c r="BX898" s="28"/>
    </row>
    <row r="899" spans="3:76" ht="15.75" customHeight="1" x14ac:dyDescent="0.15">
      <c r="C899" s="55"/>
      <c r="D899" s="55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  <c r="AR899" s="28"/>
      <c r="AS899" s="28"/>
      <c r="AT899" s="28"/>
      <c r="AU899" s="28"/>
      <c r="AV899" s="28"/>
      <c r="AW899" s="28"/>
      <c r="AX899" s="28"/>
      <c r="AY899" s="28"/>
      <c r="AZ899" s="28"/>
      <c r="BA899" s="28"/>
      <c r="BB899" s="28"/>
      <c r="BC899" s="28"/>
      <c r="BD899" s="98"/>
      <c r="BE899" s="51"/>
      <c r="BF899" s="28"/>
      <c r="BG899" s="28"/>
      <c r="BH899" s="28"/>
      <c r="BI899" s="28"/>
      <c r="BJ899" s="28"/>
      <c r="BK899" s="28"/>
      <c r="BL899" s="28"/>
      <c r="BM899" s="28"/>
      <c r="BN899" s="28"/>
      <c r="BO899" s="28"/>
      <c r="BP899" s="28"/>
      <c r="BQ899" s="28"/>
      <c r="BR899" s="28"/>
      <c r="BS899" s="28"/>
      <c r="BT899" s="28"/>
      <c r="BU899" s="28"/>
      <c r="BV899" s="28"/>
      <c r="BW899" s="28"/>
      <c r="BX899" s="28"/>
    </row>
    <row r="900" spans="3:76" ht="15.75" customHeight="1" x14ac:dyDescent="0.15">
      <c r="C900" s="55"/>
      <c r="D900" s="55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  <c r="AS900" s="28"/>
      <c r="AT900" s="28"/>
      <c r="AU900" s="28"/>
      <c r="AV900" s="28"/>
      <c r="AW900" s="28"/>
      <c r="AX900" s="28"/>
      <c r="AY900" s="28"/>
      <c r="AZ900" s="28"/>
      <c r="BA900" s="28"/>
      <c r="BB900" s="28"/>
      <c r="BC900" s="28"/>
      <c r="BD900" s="98"/>
      <c r="BE900" s="51"/>
      <c r="BF900" s="28"/>
      <c r="BG900" s="28"/>
      <c r="BH900" s="28"/>
      <c r="BI900" s="28"/>
      <c r="BJ900" s="28"/>
      <c r="BK900" s="28"/>
      <c r="BL900" s="28"/>
      <c r="BM900" s="28"/>
      <c r="BN900" s="28"/>
      <c r="BO900" s="28"/>
      <c r="BP900" s="28"/>
      <c r="BQ900" s="28"/>
      <c r="BR900" s="28"/>
      <c r="BS900" s="28"/>
      <c r="BT900" s="28"/>
      <c r="BU900" s="28"/>
      <c r="BV900" s="28"/>
      <c r="BW900" s="28"/>
      <c r="BX900" s="28"/>
    </row>
    <row r="901" spans="3:76" ht="15.75" customHeight="1" x14ac:dyDescent="0.15">
      <c r="C901" s="55"/>
      <c r="D901" s="55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  <c r="AR901" s="28"/>
      <c r="AS901" s="28"/>
      <c r="AT901" s="28"/>
      <c r="AU901" s="28"/>
      <c r="AV901" s="28"/>
      <c r="AW901" s="28"/>
      <c r="AX901" s="28"/>
      <c r="AY901" s="28"/>
      <c r="AZ901" s="28"/>
      <c r="BA901" s="28"/>
      <c r="BB901" s="28"/>
      <c r="BC901" s="28"/>
      <c r="BD901" s="98"/>
      <c r="BE901" s="51"/>
      <c r="BF901" s="28"/>
      <c r="BG901" s="28"/>
      <c r="BH901" s="28"/>
      <c r="BI901" s="28"/>
      <c r="BJ901" s="28"/>
      <c r="BK901" s="28"/>
      <c r="BL901" s="28"/>
      <c r="BM901" s="28"/>
      <c r="BN901" s="28"/>
      <c r="BO901" s="28"/>
      <c r="BP901" s="28"/>
      <c r="BQ901" s="28"/>
      <c r="BR901" s="28"/>
      <c r="BS901" s="28"/>
      <c r="BT901" s="28"/>
      <c r="BU901" s="28"/>
      <c r="BV901" s="28"/>
      <c r="BW901" s="28"/>
      <c r="BX901" s="28"/>
    </row>
    <row r="902" spans="3:76" ht="15.75" customHeight="1" x14ac:dyDescent="0.15">
      <c r="C902" s="55"/>
      <c r="D902" s="55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  <c r="AR902" s="28"/>
      <c r="AS902" s="28"/>
      <c r="AT902" s="28"/>
      <c r="AU902" s="28"/>
      <c r="AV902" s="28"/>
      <c r="AW902" s="28"/>
      <c r="AX902" s="28"/>
      <c r="AY902" s="28"/>
      <c r="AZ902" s="28"/>
      <c r="BA902" s="28"/>
      <c r="BB902" s="28"/>
      <c r="BC902" s="28"/>
      <c r="BD902" s="98"/>
      <c r="BE902" s="51"/>
      <c r="BF902" s="28"/>
      <c r="BG902" s="28"/>
      <c r="BH902" s="28"/>
      <c r="BI902" s="28"/>
      <c r="BJ902" s="28"/>
      <c r="BK902" s="28"/>
      <c r="BL902" s="28"/>
      <c r="BM902" s="28"/>
      <c r="BN902" s="28"/>
      <c r="BO902" s="28"/>
      <c r="BP902" s="28"/>
      <c r="BQ902" s="28"/>
      <c r="BR902" s="28"/>
      <c r="BS902" s="28"/>
      <c r="BT902" s="28"/>
      <c r="BU902" s="28"/>
      <c r="BV902" s="28"/>
      <c r="BW902" s="28"/>
      <c r="BX902" s="28"/>
    </row>
    <row r="903" spans="3:76" ht="15.75" customHeight="1" x14ac:dyDescent="0.15">
      <c r="C903" s="55"/>
      <c r="D903" s="55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8"/>
      <c r="AQ903" s="28"/>
      <c r="AR903" s="28"/>
      <c r="AS903" s="28"/>
      <c r="AT903" s="28"/>
      <c r="AU903" s="28"/>
      <c r="AV903" s="28"/>
      <c r="AW903" s="28"/>
      <c r="AX903" s="28"/>
      <c r="AY903" s="28"/>
      <c r="AZ903" s="28"/>
      <c r="BA903" s="28"/>
      <c r="BB903" s="28"/>
      <c r="BC903" s="28"/>
      <c r="BD903" s="98"/>
      <c r="BE903" s="51"/>
      <c r="BF903" s="28"/>
      <c r="BG903" s="28"/>
      <c r="BH903" s="28"/>
      <c r="BI903" s="28"/>
      <c r="BJ903" s="28"/>
      <c r="BK903" s="28"/>
      <c r="BL903" s="28"/>
      <c r="BM903" s="28"/>
      <c r="BN903" s="28"/>
      <c r="BO903" s="28"/>
      <c r="BP903" s="28"/>
      <c r="BQ903" s="28"/>
      <c r="BR903" s="28"/>
      <c r="BS903" s="28"/>
      <c r="BT903" s="28"/>
      <c r="BU903" s="28"/>
      <c r="BV903" s="28"/>
      <c r="BW903" s="28"/>
      <c r="BX903" s="28"/>
    </row>
    <row r="904" spans="3:76" ht="15.75" customHeight="1" x14ac:dyDescent="0.15">
      <c r="C904" s="55"/>
      <c r="D904" s="55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  <c r="AR904" s="28"/>
      <c r="AS904" s="28"/>
      <c r="AT904" s="28"/>
      <c r="AU904" s="28"/>
      <c r="AV904" s="28"/>
      <c r="AW904" s="28"/>
      <c r="AX904" s="28"/>
      <c r="AY904" s="28"/>
      <c r="AZ904" s="28"/>
      <c r="BA904" s="28"/>
      <c r="BB904" s="28"/>
      <c r="BC904" s="28"/>
      <c r="BD904" s="98"/>
      <c r="BE904" s="51"/>
      <c r="BF904" s="28"/>
      <c r="BG904" s="28"/>
      <c r="BH904" s="28"/>
      <c r="BI904" s="28"/>
      <c r="BJ904" s="28"/>
      <c r="BK904" s="28"/>
      <c r="BL904" s="28"/>
      <c r="BM904" s="28"/>
      <c r="BN904" s="28"/>
      <c r="BO904" s="28"/>
      <c r="BP904" s="28"/>
      <c r="BQ904" s="28"/>
      <c r="BR904" s="28"/>
      <c r="BS904" s="28"/>
      <c r="BT904" s="28"/>
      <c r="BU904" s="28"/>
      <c r="BV904" s="28"/>
      <c r="BW904" s="28"/>
      <c r="BX904" s="28"/>
    </row>
    <row r="905" spans="3:76" ht="15.75" customHeight="1" x14ac:dyDescent="0.15">
      <c r="C905" s="55"/>
      <c r="D905" s="55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8"/>
      <c r="AQ905" s="28"/>
      <c r="AR905" s="28"/>
      <c r="AS905" s="28"/>
      <c r="AT905" s="28"/>
      <c r="AU905" s="28"/>
      <c r="AV905" s="28"/>
      <c r="AW905" s="28"/>
      <c r="AX905" s="28"/>
      <c r="AY905" s="28"/>
      <c r="AZ905" s="28"/>
      <c r="BA905" s="28"/>
      <c r="BB905" s="28"/>
      <c r="BC905" s="28"/>
      <c r="BD905" s="98"/>
      <c r="BE905" s="51"/>
      <c r="BF905" s="28"/>
      <c r="BG905" s="28"/>
      <c r="BH905" s="28"/>
      <c r="BI905" s="28"/>
      <c r="BJ905" s="28"/>
      <c r="BK905" s="28"/>
      <c r="BL905" s="28"/>
      <c r="BM905" s="28"/>
      <c r="BN905" s="28"/>
      <c r="BO905" s="28"/>
      <c r="BP905" s="28"/>
      <c r="BQ905" s="28"/>
      <c r="BR905" s="28"/>
      <c r="BS905" s="28"/>
      <c r="BT905" s="28"/>
      <c r="BU905" s="28"/>
      <c r="BV905" s="28"/>
      <c r="BW905" s="28"/>
      <c r="BX905" s="28"/>
    </row>
    <row r="906" spans="3:76" ht="15.75" customHeight="1" x14ac:dyDescent="0.15">
      <c r="C906" s="55"/>
      <c r="D906" s="55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  <c r="AR906" s="28"/>
      <c r="AS906" s="28"/>
      <c r="AT906" s="28"/>
      <c r="AU906" s="28"/>
      <c r="AV906" s="28"/>
      <c r="AW906" s="28"/>
      <c r="AX906" s="28"/>
      <c r="AY906" s="28"/>
      <c r="AZ906" s="28"/>
      <c r="BA906" s="28"/>
      <c r="BB906" s="28"/>
      <c r="BC906" s="28"/>
      <c r="BD906" s="98"/>
      <c r="BE906" s="51"/>
      <c r="BF906" s="28"/>
      <c r="BG906" s="28"/>
      <c r="BH906" s="28"/>
      <c r="BI906" s="28"/>
      <c r="BJ906" s="28"/>
      <c r="BK906" s="28"/>
      <c r="BL906" s="28"/>
      <c r="BM906" s="28"/>
      <c r="BN906" s="28"/>
      <c r="BO906" s="28"/>
      <c r="BP906" s="28"/>
      <c r="BQ906" s="28"/>
      <c r="BR906" s="28"/>
      <c r="BS906" s="28"/>
      <c r="BT906" s="28"/>
      <c r="BU906" s="28"/>
      <c r="BV906" s="28"/>
      <c r="BW906" s="28"/>
      <c r="BX906" s="28"/>
    </row>
    <row r="907" spans="3:76" ht="15.75" customHeight="1" x14ac:dyDescent="0.15">
      <c r="C907" s="55"/>
      <c r="D907" s="55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  <c r="AS907" s="28"/>
      <c r="AT907" s="28"/>
      <c r="AU907" s="28"/>
      <c r="AV907" s="28"/>
      <c r="AW907" s="28"/>
      <c r="AX907" s="28"/>
      <c r="AY907" s="28"/>
      <c r="AZ907" s="28"/>
      <c r="BA907" s="28"/>
      <c r="BB907" s="28"/>
      <c r="BC907" s="28"/>
      <c r="BD907" s="98"/>
      <c r="BE907" s="51"/>
      <c r="BF907" s="28"/>
      <c r="BG907" s="28"/>
      <c r="BH907" s="28"/>
      <c r="BI907" s="28"/>
      <c r="BJ907" s="28"/>
      <c r="BK907" s="28"/>
      <c r="BL907" s="28"/>
      <c r="BM907" s="28"/>
      <c r="BN907" s="28"/>
      <c r="BO907" s="28"/>
      <c r="BP907" s="28"/>
      <c r="BQ907" s="28"/>
      <c r="BR907" s="28"/>
      <c r="BS907" s="28"/>
      <c r="BT907" s="28"/>
      <c r="BU907" s="28"/>
      <c r="BV907" s="28"/>
      <c r="BW907" s="28"/>
      <c r="BX907" s="28"/>
    </row>
    <row r="908" spans="3:76" ht="15.75" customHeight="1" x14ac:dyDescent="0.15">
      <c r="C908" s="55"/>
      <c r="D908" s="55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  <c r="AR908" s="28"/>
      <c r="AS908" s="28"/>
      <c r="AT908" s="28"/>
      <c r="AU908" s="28"/>
      <c r="AV908" s="28"/>
      <c r="AW908" s="28"/>
      <c r="AX908" s="28"/>
      <c r="AY908" s="28"/>
      <c r="AZ908" s="28"/>
      <c r="BA908" s="28"/>
      <c r="BB908" s="28"/>
      <c r="BC908" s="28"/>
      <c r="BD908" s="98"/>
      <c r="BE908" s="51"/>
      <c r="BF908" s="28"/>
      <c r="BG908" s="28"/>
      <c r="BH908" s="28"/>
      <c r="BI908" s="28"/>
      <c r="BJ908" s="28"/>
      <c r="BK908" s="28"/>
      <c r="BL908" s="28"/>
      <c r="BM908" s="28"/>
      <c r="BN908" s="28"/>
      <c r="BO908" s="28"/>
      <c r="BP908" s="28"/>
      <c r="BQ908" s="28"/>
      <c r="BR908" s="28"/>
      <c r="BS908" s="28"/>
      <c r="BT908" s="28"/>
      <c r="BU908" s="28"/>
      <c r="BV908" s="28"/>
      <c r="BW908" s="28"/>
      <c r="BX908" s="28"/>
    </row>
    <row r="909" spans="3:76" ht="15.75" customHeight="1" x14ac:dyDescent="0.15">
      <c r="C909" s="55"/>
      <c r="D909" s="55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  <c r="AR909" s="28"/>
      <c r="AS909" s="28"/>
      <c r="AT909" s="28"/>
      <c r="AU909" s="28"/>
      <c r="AV909" s="28"/>
      <c r="AW909" s="28"/>
      <c r="AX909" s="28"/>
      <c r="AY909" s="28"/>
      <c r="AZ909" s="28"/>
      <c r="BA909" s="28"/>
      <c r="BB909" s="28"/>
      <c r="BC909" s="28"/>
      <c r="BD909" s="98"/>
      <c r="BE909" s="51"/>
      <c r="BF909" s="28"/>
      <c r="BG909" s="28"/>
      <c r="BH909" s="28"/>
      <c r="BI909" s="28"/>
      <c r="BJ909" s="28"/>
      <c r="BK909" s="28"/>
      <c r="BL909" s="28"/>
      <c r="BM909" s="28"/>
      <c r="BN909" s="28"/>
      <c r="BO909" s="28"/>
      <c r="BP909" s="28"/>
      <c r="BQ909" s="28"/>
      <c r="BR909" s="28"/>
      <c r="BS909" s="28"/>
      <c r="BT909" s="28"/>
      <c r="BU909" s="28"/>
      <c r="BV909" s="28"/>
      <c r="BW909" s="28"/>
      <c r="BX909" s="28"/>
    </row>
    <row r="910" spans="3:76" ht="15.75" customHeight="1" x14ac:dyDescent="0.15">
      <c r="C910" s="55"/>
      <c r="D910" s="55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8"/>
      <c r="AQ910" s="28"/>
      <c r="AR910" s="28"/>
      <c r="AS910" s="28"/>
      <c r="AT910" s="28"/>
      <c r="AU910" s="28"/>
      <c r="AV910" s="28"/>
      <c r="AW910" s="28"/>
      <c r="AX910" s="28"/>
      <c r="AY910" s="28"/>
      <c r="AZ910" s="28"/>
      <c r="BA910" s="28"/>
      <c r="BB910" s="28"/>
      <c r="BC910" s="28"/>
      <c r="BD910" s="98"/>
      <c r="BE910" s="51"/>
      <c r="BF910" s="28"/>
      <c r="BG910" s="28"/>
      <c r="BH910" s="28"/>
      <c r="BI910" s="28"/>
      <c r="BJ910" s="28"/>
      <c r="BK910" s="28"/>
      <c r="BL910" s="28"/>
      <c r="BM910" s="28"/>
      <c r="BN910" s="28"/>
      <c r="BO910" s="28"/>
      <c r="BP910" s="28"/>
      <c r="BQ910" s="28"/>
      <c r="BR910" s="28"/>
      <c r="BS910" s="28"/>
      <c r="BT910" s="28"/>
      <c r="BU910" s="28"/>
      <c r="BV910" s="28"/>
      <c r="BW910" s="28"/>
      <c r="BX910" s="28"/>
    </row>
    <row r="911" spans="3:76" ht="15.75" customHeight="1" x14ac:dyDescent="0.15">
      <c r="C911" s="55"/>
      <c r="D911" s="55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8"/>
      <c r="AQ911" s="28"/>
      <c r="AR911" s="28"/>
      <c r="AS911" s="28"/>
      <c r="AT911" s="28"/>
      <c r="AU911" s="28"/>
      <c r="AV911" s="28"/>
      <c r="AW911" s="28"/>
      <c r="AX911" s="28"/>
      <c r="AY911" s="28"/>
      <c r="AZ911" s="28"/>
      <c r="BA911" s="28"/>
      <c r="BB911" s="28"/>
      <c r="BC911" s="28"/>
      <c r="BD911" s="98"/>
      <c r="BE911" s="51"/>
      <c r="BF911" s="28"/>
      <c r="BG911" s="28"/>
      <c r="BH911" s="28"/>
      <c r="BI911" s="28"/>
      <c r="BJ911" s="28"/>
      <c r="BK911" s="28"/>
      <c r="BL911" s="28"/>
      <c r="BM911" s="28"/>
      <c r="BN911" s="28"/>
      <c r="BO911" s="28"/>
      <c r="BP911" s="28"/>
      <c r="BQ911" s="28"/>
      <c r="BR911" s="28"/>
      <c r="BS911" s="28"/>
      <c r="BT911" s="28"/>
      <c r="BU911" s="28"/>
      <c r="BV911" s="28"/>
      <c r="BW911" s="28"/>
      <c r="BX911" s="28"/>
    </row>
    <row r="912" spans="3:76" ht="15.75" customHeight="1" x14ac:dyDescent="0.15">
      <c r="C912" s="55"/>
      <c r="D912" s="55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  <c r="AR912" s="28"/>
      <c r="AS912" s="28"/>
      <c r="AT912" s="28"/>
      <c r="AU912" s="28"/>
      <c r="AV912" s="28"/>
      <c r="AW912" s="28"/>
      <c r="AX912" s="28"/>
      <c r="AY912" s="28"/>
      <c r="AZ912" s="28"/>
      <c r="BA912" s="28"/>
      <c r="BB912" s="28"/>
      <c r="BC912" s="28"/>
      <c r="BD912" s="98"/>
      <c r="BE912" s="51"/>
      <c r="BF912" s="28"/>
      <c r="BG912" s="28"/>
      <c r="BH912" s="28"/>
      <c r="BI912" s="28"/>
      <c r="BJ912" s="28"/>
      <c r="BK912" s="28"/>
      <c r="BL912" s="28"/>
      <c r="BM912" s="28"/>
      <c r="BN912" s="28"/>
      <c r="BO912" s="28"/>
      <c r="BP912" s="28"/>
      <c r="BQ912" s="28"/>
      <c r="BR912" s="28"/>
      <c r="BS912" s="28"/>
      <c r="BT912" s="28"/>
      <c r="BU912" s="28"/>
      <c r="BV912" s="28"/>
      <c r="BW912" s="28"/>
      <c r="BX912" s="28"/>
    </row>
    <row r="913" spans="3:76" ht="15.75" customHeight="1" x14ac:dyDescent="0.15">
      <c r="C913" s="55"/>
      <c r="D913" s="55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8"/>
      <c r="AQ913" s="28"/>
      <c r="AR913" s="28"/>
      <c r="AS913" s="28"/>
      <c r="AT913" s="28"/>
      <c r="AU913" s="28"/>
      <c r="AV913" s="28"/>
      <c r="AW913" s="28"/>
      <c r="AX913" s="28"/>
      <c r="AY913" s="28"/>
      <c r="AZ913" s="28"/>
      <c r="BA913" s="28"/>
      <c r="BB913" s="28"/>
      <c r="BC913" s="28"/>
      <c r="BD913" s="98"/>
      <c r="BE913" s="51"/>
      <c r="BF913" s="28"/>
      <c r="BG913" s="28"/>
      <c r="BH913" s="28"/>
      <c r="BI913" s="28"/>
      <c r="BJ913" s="28"/>
      <c r="BK913" s="28"/>
      <c r="BL913" s="28"/>
      <c r="BM913" s="28"/>
      <c r="BN913" s="28"/>
      <c r="BO913" s="28"/>
      <c r="BP913" s="28"/>
      <c r="BQ913" s="28"/>
      <c r="BR913" s="28"/>
      <c r="BS913" s="28"/>
      <c r="BT913" s="28"/>
      <c r="BU913" s="28"/>
      <c r="BV913" s="28"/>
      <c r="BW913" s="28"/>
      <c r="BX913" s="28"/>
    </row>
    <row r="914" spans="3:76" ht="15.75" customHeight="1" x14ac:dyDescent="0.15">
      <c r="C914" s="55"/>
      <c r="D914" s="55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8"/>
      <c r="AQ914" s="28"/>
      <c r="AR914" s="28"/>
      <c r="AS914" s="28"/>
      <c r="AT914" s="28"/>
      <c r="AU914" s="28"/>
      <c r="AV914" s="28"/>
      <c r="AW914" s="28"/>
      <c r="AX914" s="28"/>
      <c r="AY914" s="28"/>
      <c r="AZ914" s="28"/>
      <c r="BA914" s="28"/>
      <c r="BB914" s="28"/>
      <c r="BC914" s="28"/>
      <c r="BD914" s="98"/>
      <c r="BE914" s="51"/>
      <c r="BF914" s="28"/>
      <c r="BG914" s="28"/>
      <c r="BH914" s="28"/>
      <c r="BI914" s="28"/>
      <c r="BJ914" s="28"/>
      <c r="BK914" s="28"/>
      <c r="BL914" s="28"/>
      <c r="BM914" s="28"/>
      <c r="BN914" s="28"/>
      <c r="BO914" s="28"/>
      <c r="BP914" s="28"/>
      <c r="BQ914" s="28"/>
      <c r="BR914" s="28"/>
      <c r="BS914" s="28"/>
      <c r="BT914" s="28"/>
      <c r="BU914" s="28"/>
      <c r="BV914" s="28"/>
      <c r="BW914" s="28"/>
      <c r="BX914" s="28"/>
    </row>
    <row r="915" spans="3:76" ht="15.75" customHeight="1" x14ac:dyDescent="0.15">
      <c r="C915" s="55"/>
      <c r="D915" s="55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  <c r="AR915" s="28"/>
      <c r="AS915" s="28"/>
      <c r="AT915" s="28"/>
      <c r="AU915" s="28"/>
      <c r="AV915" s="28"/>
      <c r="AW915" s="28"/>
      <c r="AX915" s="28"/>
      <c r="AY915" s="28"/>
      <c r="AZ915" s="28"/>
      <c r="BA915" s="28"/>
      <c r="BB915" s="28"/>
      <c r="BC915" s="28"/>
      <c r="BD915" s="98"/>
      <c r="BE915" s="51"/>
      <c r="BF915" s="28"/>
      <c r="BG915" s="28"/>
      <c r="BH915" s="28"/>
      <c r="BI915" s="28"/>
      <c r="BJ915" s="28"/>
      <c r="BK915" s="28"/>
      <c r="BL915" s="28"/>
      <c r="BM915" s="28"/>
      <c r="BN915" s="28"/>
      <c r="BO915" s="28"/>
      <c r="BP915" s="28"/>
      <c r="BQ915" s="28"/>
      <c r="BR915" s="28"/>
      <c r="BS915" s="28"/>
      <c r="BT915" s="28"/>
      <c r="BU915" s="28"/>
      <c r="BV915" s="28"/>
      <c r="BW915" s="28"/>
      <c r="BX915" s="28"/>
    </row>
    <row r="916" spans="3:76" ht="15.75" customHeight="1" x14ac:dyDescent="0.15">
      <c r="C916" s="55"/>
      <c r="D916" s="55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  <c r="AR916" s="28"/>
      <c r="AS916" s="28"/>
      <c r="AT916" s="28"/>
      <c r="AU916" s="28"/>
      <c r="AV916" s="28"/>
      <c r="AW916" s="28"/>
      <c r="AX916" s="28"/>
      <c r="AY916" s="28"/>
      <c r="AZ916" s="28"/>
      <c r="BA916" s="28"/>
      <c r="BB916" s="28"/>
      <c r="BC916" s="28"/>
      <c r="BD916" s="98"/>
      <c r="BE916" s="51"/>
      <c r="BF916" s="28"/>
      <c r="BG916" s="28"/>
      <c r="BH916" s="28"/>
      <c r="BI916" s="28"/>
      <c r="BJ916" s="28"/>
      <c r="BK916" s="28"/>
      <c r="BL916" s="28"/>
      <c r="BM916" s="28"/>
      <c r="BN916" s="28"/>
      <c r="BO916" s="28"/>
      <c r="BP916" s="28"/>
      <c r="BQ916" s="28"/>
      <c r="BR916" s="28"/>
      <c r="BS916" s="28"/>
      <c r="BT916" s="28"/>
      <c r="BU916" s="28"/>
      <c r="BV916" s="28"/>
      <c r="BW916" s="28"/>
      <c r="BX916" s="28"/>
    </row>
    <row r="917" spans="3:76" ht="15.75" customHeight="1" x14ac:dyDescent="0.15">
      <c r="C917" s="55"/>
      <c r="D917" s="55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8"/>
      <c r="AQ917" s="28"/>
      <c r="AR917" s="28"/>
      <c r="AS917" s="28"/>
      <c r="AT917" s="28"/>
      <c r="AU917" s="28"/>
      <c r="AV917" s="28"/>
      <c r="AW917" s="28"/>
      <c r="AX917" s="28"/>
      <c r="AY917" s="28"/>
      <c r="AZ917" s="28"/>
      <c r="BA917" s="28"/>
      <c r="BB917" s="28"/>
      <c r="BC917" s="28"/>
      <c r="BD917" s="98"/>
      <c r="BE917" s="51"/>
      <c r="BF917" s="28"/>
      <c r="BG917" s="28"/>
      <c r="BH917" s="28"/>
      <c r="BI917" s="28"/>
      <c r="BJ917" s="28"/>
      <c r="BK917" s="28"/>
      <c r="BL917" s="28"/>
      <c r="BM917" s="28"/>
      <c r="BN917" s="28"/>
      <c r="BO917" s="28"/>
      <c r="BP917" s="28"/>
      <c r="BQ917" s="28"/>
      <c r="BR917" s="28"/>
      <c r="BS917" s="28"/>
      <c r="BT917" s="28"/>
      <c r="BU917" s="28"/>
      <c r="BV917" s="28"/>
      <c r="BW917" s="28"/>
      <c r="BX917" s="28"/>
    </row>
    <row r="918" spans="3:76" ht="15.75" customHeight="1" x14ac:dyDescent="0.15">
      <c r="C918" s="55"/>
      <c r="D918" s="55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  <c r="AR918" s="28"/>
      <c r="AS918" s="28"/>
      <c r="AT918" s="28"/>
      <c r="AU918" s="28"/>
      <c r="AV918" s="28"/>
      <c r="AW918" s="28"/>
      <c r="AX918" s="28"/>
      <c r="AY918" s="28"/>
      <c r="AZ918" s="28"/>
      <c r="BA918" s="28"/>
      <c r="BB918" s="28"/>
      <c r="BC918" s="28"/>
      <c r="BD918" s="98"/>
      <c r="BE918" s="51"/>
      <c r="BF918" s="28"/>
      <c r="BG918" s="28"/>
      <c r="BH918" s="28"/>
      <c r="BI918" s="28"/>
      <c r="BJ918" s="28"/>
      <c r="BK918" s="28"/>
      <c r="BL918" s="28"/>
      <c r="BM918" s="28"/>
      <c r="BN918" s="28"/>
      <c r="BO918" s="28"/>
      <c r="BP918" s="28"/>
      <c r="BQ918" s="28"/>
      <c r="BR918" s="28"/>
      <c r="BS918" s="28"/>
      <c r="BT918" s="28"/>
      <c r="BU918" s="28"/>
      <c r="BV918" s="28"/>
      <c r="BW918" s="28"/>
      <c r="BX918" s="28"/>
    </row>
    <row r="919" spans="3:76" ht="15.75" customHeight="1" x14ac:dyDescent="0.15">
      <c r="C919" s="55"/>
      <c r="D919" s="55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  <c r="AS919" s="28"/>
      <c r="AT919" s="28"/>
      <c r="AU919" s="28"/>
      <c r="AV919" s="28"/>
      <c r="AW919" s="28"/>
      <c r="AX919" s="28"/>
      <c r="AY919" s="28"/>
      <c r="AZ919" s="28"/>
      <c r="BA919" s="28"/>
      <c r="BB919" s="28"/>
      <c r="BC919" s="28"/>
      <c r="BD919" s="98"/>
      <c r="BE919" s="51"/>
      <c r="BF919" s="28"/>
      <c r="BG919" s="28"/>
      <c r="BH919" s="28"/>
      <c r="BI919" s="28"/>
      <c r="BJ919" s="28"/>
      <c r="BK919" s="28"/>
      <c r="BL919" s="28"/>
      <c r="BM919" s="28"/>
      <c r="BN919" s="28"/>
      <c r="BO919" s="28"/>
      <c r="BP919" s="28"/>
      <c r="BQ919" s="28"/>
      <c r="BR919" s="28"/>
      <c r="BS919" s="28"/>
      <c r="BT919" s="28"/>
      <c r="BU919" s="28"/>
      <c r="BV919" s="28"/>
      <c r="BW919" s="28"/>
      <c r="BX919" s="28"/>
    </row>
    <row r="920" spans="3:76" ht="15.75" customHeight="1" x14ac:dyDescent="0.15">
      <c r="C920" s="55"/>
      <c r="D920" s="55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8"/>
      <c r="AQ920" s="28"/>
      <c r="AR920" s="28"/>
      <c r="AS920" s="28"/>
      <c r="AT920" s="28"/>
      <c r="AU920" s="28"/>
      <c r="AV920" s="28"/>
      <c r="AW920" s="28"/>
      <c r="AX920" s="28"/>
      <c r="AY920" s="28"/>
      <c r="AZ920" s="28"/>
      <c r="BA920" s="28"/>
      <c r="BB920" s="28"/>
      <c r="BC920" s="28"/>
      <c r="BD920" s="98"/>
      <c r="BE920" s="51"/>
      <c r="BF920" s="28"/>
      <c r="BG920" s="28"/>
      <c r="BH920" s="28"/>
      <c r="BI920" s="28"/>
      <c r="BJ920" s="28"/>
      <c r="BK920" s="28"/>
      <c r="BL920" s="28"/>
      <c r="BM920" s="28"/>
      <c r="BN920" s="28"/>
      <c r="BO920" s="28"/>
      <c r="BP920" s="28"/>
      <c r="BQ920" s="28"/>
      <c r="BR920" s="28"/>
      <c r="BS920" s="28"/>
      <c r="BT920" s="28"/>
      <c r="BU920" s="28"/>
      <c r="BV920" s="28"/>
      <c r="BW920" s="28"/>
      <c r="BX920" s="28"/>
    </row>
    <row r="921" spans="3:76" ht="15.75" customHeight="1" x14ac:dyDescent="0.15">
      <c r="C921" s="55"/>
      <c r="D921" s="55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8"/>
      <c r="AQ921" s="28"/>
      <c r="AR921" s="28"/>
      <c r="AS921" s="28"/>
      <c r="AT921" s="28"/>
      <c r="AU921" s="28"/>
      <c r="AV921" s="28"/>
      <c r="AW921" s="28"/>
      <c r="AX921" s="28"/>
      <c r="AY921" s="28"/>
      <c r="AZ921" s="28"/>
      <c r="BA921" s="28"/>
      <c r="BB921" s="28"/>
      <c r="BC921" s="28"/>
      <c r="BD921" s="98"/>
      <c r="BE921" s="51"/>
      <c r="BF921" s="28"/>
      <c r="BG921" s="28"/>
      <c r="BH921" s="28"/>
      <c r="BI921" s="28"/>
      <c r="BJ921" s="28"/>
      <c r="BK921" s="28"/>
      <c r="BL921" s="28"/>
      <c r="BM921" s="28"/>
      <c r="BN921" s="28"/>
      <c r="BO921" s="28"/>
      <c r="BP921" s="28"/>
      <c r="BQ921" s="28"/>
      <c r="BR921" s="28"/>
      <c r="BS921" s="28"/>
      <c r="BT921" s="28"/>
      <c r="BU921" s="28"/>
      <c r="BV921" s="28"/>
      <c r="BW921" s="28"/>
      <c r="BX921" s="28"/>
    </row>
    <row r="922" spans="3:76" ht="15.75" customHeight="1" x14ac:dyDescent="0.15">
      <c r="C922" s="55"/>
      <c r="D922" s="55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8"/>
      <c r="AQ922" s="28"/>
      <c r="AR922" s="28"/>
      <c r="AS922" s="28"/>
      <c r="AT922" s="28"/>
      <c r="AU922" s="28"/>
      <c r="AV922" s="28"/>
      <c r="AW922" s="28"/>
      <c r="AX922" s="28"/>
      <c r="AY922" s="28"/>
      <c r="AZ922" s="28"/>
      <c r="BA922" s="28"/>
      <c r="BB922" s="28"/>
      <c r="BC922" s="28"/>
      <c r="BD922" s="98"/>
      <c r="BE922" s="51"/>
      <c r="BF922" s="28"/>
      <c r="BG922" s="28"/>
      <c r="BH922" s="28"/>
      <c r="BI922" s="28"/>
      <c r="BJ922" s="28"/>
      <c r="BK922" s="28"/>
      <c r="BL922" s="28"/>
      <c r="BM922" s="28"/>
      <c r="BN922" s="28"/>
      <c r="BO922" s="28"/>
      <c r="BP922" s="28"/>
      <c r="BQ922" s="28"/>
      <c r="BR922" s="28"/>
      <c r="BS922" s="28"/>
      <c r="BT922" s="28"/>
      <c r="BU922" s="28"/>
      <c r="BV922" s="28"/>
      <c r="BW922" s="28"/>
      <c r="BX922" s="28"/>
    </row>
    <row r="923" spans="3:76" ht="15.75" customHeight="1" x14ac:dyDescent="0.15">
      <c r="C923" s="55"/>
      <c r="D923" s="55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8"/>
      <c r="AQ923" s="28"/>
      <c r="AR923" s="28"/>
      <c r="AS923" s="28"/>
      <c r="AT923" s="28"/>
      <c r="AU923" s="28"/>
      <c r="AV923" s="28"/>
      <c r="AW923" s="28"/>
      <c r="AX923" s="28"/>
      <c r="AY923" s="28"/>
      <c r="AZ923" s="28"/>
      <c r="BA923" s="28"/>
      <c r="BB923" s="28"/>
      <c r="BC923" s="28"/>
      <c r="BD923" s="98"/>
      <c r="BE923" s="51"/>
      <c r="BF923" s="28"/>
      <c r="BG923" s="28"/>
      <c r="BH923" s="28"/>
      <c r="BI923" s="28"/>
      <c r="BJ923" s="28"/>
      <c r="BK923" s="28"/>
      <c r="BL923" s="28"/>
      <c r="BM923" s="28"/>
      <c r="BN923" s="28"/>
      <c r="BO923" s="28"/>
      <c r="BP923" s="28"/>
      <c r="BQ923" s="28"/>
      <c r="BR923" s="28"/>
      <c r="BS923" s="28"/>
      <c r="BT923" s="28"/>
      <c r="BU923" s="28"/>
      <c r="BV923" s="28"/>
      <c r="BW923" s="28"/>
      <c r="BX923" s="28"/>
    </row>
    <row r="924" spans="3:76" ht="15.75" customHeight="1" x14ac:dyDescent="0.15">
      <c r="C924" s="55"/>
      <c r="D924" s="55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8"/>
      <c r="AQ924" s="28"/>
      <c r="AR924" s="28"/>
      <c r="AS924" s="28"/>
      <c r="AT924" s="28"/>
      <c r="AU924" s="28"/>
      <c r="AV924" s="28"/>
      <c r="AW924" s="28"/>
      <c r="AX924" s="28"/>
      <c r="AY924" s="28"/>
      <c r="AZ924" s="28"/>
      <c r="BA924" s="28"/>
      <c r="BB924" s="28"/>
      <c r="BC924" s="28"/>
      <c r="BD924" s="98"/>
      <c r="BE924" s="51"/>
      <c r="BF924" s="28"/>
      <c r="BG924" s="28"/>
      <c r="BH924" s="28"/>
      <c r="BI924" s="28"/>
      <c r="BJ924" s="28"/>
      <c r="BK924" s="28"/>
      <c r="BL924" s="28"/>
      <c r="BM924" s="28"/>
      <c r="BN924" s="28"/>
      <c r="BO924" s="28"/>
      <c r="BP924" s="28"/>
      <c r="BQ924" s="28"/>
      <c r="BR924" s="28"/>
      <c r="BS924" s="28"/>
      <c r="BT924" s="28"/>
      <c r="BU924" s="28"/>
      <c r="BV924" s="28"/>
      <c r="BW924" s="28"/>
      <c r="BX924" s="28"/>
    </row>
    <row r="925" spans="3:76" ht="15.75" customHeight="1" x14ac:dyDescent="0.15">
      <c r="C925" s="55"/>
      <c r="D925" s="55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8"/>
      <c r="AQ925" s="28"/>
      <c r="AR925" s="28"/>
      <c r="AS925" s="28"/>
      <c r="AT925" s="28"/>
      <c r="AU925" s="28"/>
      <c r="AV925" s="28"/>
      <c r="AW925" s="28"/>
      <c r="AX925" s="28"/>
      <c r="AY925" s="28"/>
      <c r="AZ925" s="28"/>
      <c r="BA925" s="28"/>
      <c r="BB925" s="28"/>
      <c r="BC925" s="28"/>
      <c r="BD925" s="98"/>
      <c r="BE925" s="51"/>
      <c r="BF925" s="28"/>
      <c r="BG925" s="28"/>
      <c r="BH925" s="28"/>
      <c r="BI925" s="28"/>
      <c r="BJ925" s="28"/>
      <c r="BK925" s="28"/>
      <c r="BL925" s="28"/>
      <c r="BM925" s="28"/>
      <c r="BN925" s="28"/>
      <c r="BO925" s="28"/>
      <c r="BP925" s="28"/>
      <c r="BQ925" s="28"/>
      <c r="BR925" s="28"/>
      <c r="BS925" s="28"/>
      <c r="BT925" s="28"/>
      <c r="BU925" s="28"/>
      <c r="BV925" s="28"/>
      <c r="BW925" s="28"/>
      <c r="BX925" s="28"/>
    </row>
    <row r="926" spans="3:76" ht="15.75" customHeight="1" x14ac:dyDescent="0.15">
      <c r="C926" s="55"/>
      <c r="D926" s="55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  <c r="AR926" s="28"/>
      <c r="AS926" s="28"/>
      <c r="AT926" s="28"/>
      <c r="AU926" s="28"/>
      <c r="AV926" s="28"/>
      <c r="AW926" s="28"/>
      <c r="AX926" s="28"/>
      <c r="AY926" s="28"/>
      <c r="AZ926" s="28"/>
      <c r="BA926" s="28"/>
      <c r="BB926" s="28"/>
      <c r="BC926" s="28"/>
      <c r="BD926" s="98"/>
      <c r="BE926" s="51"/>
      <c r="BF926" s="28"/>
      <c r="BG926" s="28"/>
      <c r="BH926" s="28"/>
      <c r="BI926" s="28"/>
      <c r="BJ926" s="28"/>
      <c r="BK926" s="28"/>
      <c r="BL926" s="28"/>
      <c r="BM926" s="28"/>
      <c r="BN926" s="28"/>
      <c r="BO926" s="28"/>
      <c r="BP926" s="28"/>
      <c r="BQ926" s="28"/>
      <c r="BR926" s="28"/>
      <c r="BS926" s="28"/>
      <c r="BT926" s="28"/>
      <c r="BU926" s="28"/>
      <c r="BV926" s="28"/>
      <c r="BW926" s="28"/>
      <c r="BX926" s="28"/>
    </row>
    <row r="927" spans="3:76" ht="15.75" customHeight="1" x14ac:dyDescent="0.15">
      <c r="C927" s="55"/>
      <c r="D927" s="55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8"/>
      <c r="AQ927" s="28"/>
      <c r="AR927" s="28"/>
      <c r="AS927" s="28"/>
      <c r="AT927" s="28"/>
      <c r="AU927" s="28"/>
      <c r="AV927" s="28"/>
      <c r="AW927" s="28"/>
      <c r="AX927" s="28"/>
      <c r="AY927" s="28"/>
      <c r="AZ927" s="28"/>
      <c r="BA927" s="28"/>
      <c r="BB927" s="28"/>
      <c r="BC927" s="28"/>
      <c r="BD927" s="98"/>
      <c r="BE927" s="51"/>
      <c r="BF927" s="28"/>
      <c r="BG927" s="28"/>
      <c r="BH927" s="28"/>
      <c r="BI927" s="28"/>
      <c r="BJ927" s="28"/>
      <c r="BK927" s="28"/>
      <c r="BL927" s="28"/>
      <c r="BM927" s="28"/>
      <c r="BN927" s="28"/>
      <c r="BO927" s="28"/>
      <c r="BP927" s="28"/>
      <c r="BQ927" s="28"/>
      <c r="BR927" s="28"/>
      <c r="BS927" s="28"/>
      <c r="BT927" s="28"/>
      <c r="BU927" s="28"/>
      <c r="BV927" s="28"/>
      <c r="BW927" s="28"/>
      <c r="BX927" s="28"/>
    </row>
    <row r="928" spans="3:76" ht="15.75" customHeight="1" x14ac:dyDescent="0.15">
      <c r="C928" s="55"/>
      <c r="D928" s="55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  <c r="AR928" s="28"/>
      <c r="AS928" s="28"/>
      <c r="AT928" s="28"/>
      <c r="AU928" s="28"/>
      <c r="AV928" s="28"/>
      <c r="AW928" s="28"/>
      <c r="AX928" s="28"/>
      <c r="AY928" s="28"/>
      <c r="AZ928" s="28"/>
      <c r="BA928" s="28"/>
      <c r="BB928" s="28"/>
      <c r="BC928" s="28"/>
      <c r="BD928" s="98"/>
      <c r="BE928" s="51"/>
      <c r="BF928" s="28"/>
      <c r="BG928" s="28"/>
      <c r="BH928" s="28"/>
      <c r="BI928" s="28"/>
      <c r="BJ928" s="28"/>
      <c r="BK928" s="28"/>
      <c r="BL928" s="28"/>
      <c r="BM928" s="28"/>
      <c r="BN928" s="28"/>
      <c r="BO928" s="28"/>
      <c r="BP928" s="28"/>
      <c r="BQ928" s="28"/>
      <c r="BR928" s="28"/>
      <c r="BS928" s="28"/>
      <c r="BT928" s="28"/>
      <c r="BU928" s="28"/>
      <c r="BV928" s="28"/>
      <c r="BW928" s="28"/>
      <c r="BX928" s="28"/>
    </row>
    <row r="929" spans="3:76" ht="15.75" customHeight="1" x14ac:dyDescent="0.15">
      <c r="C929" s="55"/>
      <c r="D929" s="55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  <c r="AR929" s="28"/>
      <c r="AS929" s="28"/>
      <c r="AT929" s="28"/>
      <c r="AU929" s="28"/>
      <c r="AV929" s="28"/>
      <c r="AW929" s="28"/>
      <c r="AX929" s="28"/>
      <c r="AY929" s="28"/>
      <c r="AZ929" s="28"/>
      <c r="BA929" s="28"/>
      <c r="BB929" s="28"/>
      <c r="BC929" s="28"/>
      <c r="BD929" s="98"/>
      <c r="BE929" s="51"/>
      <c r="BF929" s="28"/>
      <c r="BG929" s="28"/>
      <c r="BH929" s="28"/>
      <c r="BI929" s="28"/>
      <c r="BJ929" s="28"/>
      <c r="BK929" s="28"/>
      <c r="BL929" s="28"/>
      <c r="BM929" s="28"/>
      <c r="BN929" s="28"/>
      <c r="BO929" s="28"/>
      <c r="BP929" s="28"/>
      <c r="BQ929" s="28"/>
      <c r="BR929" s="28"/>
      <c r="BS929" s="28"/>
      <c r="BT929" s="28"/>
      <c r="BU929" s="28"/>
      <c r="BV929" s="28"/>
      <c r="BW929" s="28"/>
      <c r="BX929" s="28"/>
    </row>
    <row r="930" spans="3:76" ht="15.75" customHeight="1" x14ac:dyDescent="0.15">
      <c r="C930" s="55"/>
      <c r="D930" s="55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  <c r="AR930" s="28"/>
      <c r="AS930" s="28"/>
      <c r="AT930" s="28"/>
      <c r="AU930" s="28"/>
      <c r="AV930" s="28"/>
      <c r="AW930" s="28"/>
      <c r="AX930" s="28"/>
      <c r="AY930" s="28"/>
      <c r="AZ930" s="28"/>
      <c r="BA930" s="28"/>
      <c r="BB930" s="28"/>
      <c r="BC930" s="28"/>
      <c r="BD930" s="98"/>
      <c r="BE930" s="51"/>
      <c r="BF930" s="28"/>
      <c r="BG930" s="28"/>
      <c r="BH930" s="28"/>
      <c r="BI930" s="28"/>
      <c r="BJ930" s="28"/>
      <c r="BK930" s="28"/>
      <c r="BL930" s="28"/>
      <c r="BM930" s="28"/>
      <c r="BN930" s="28"/>
      <c r="BO930" s="28"/>
      <c r="BP930" s="28"/>
      <c r="BQ930" s="28"/>
      <c r="BR930" s="28"/>
      <c r="BS930" s="28"/>
      <c r="BT930" s="28"/>
      <c r="BU930" s="28"/>
      <c r="BV930" s="28"/>
      <c r="BW930" s="28"/>
      <c r="BX930" s="28"/>
    </row>
    <row r="931" spans="3:76" ht="15.75" customHeight="1" x14ac:dyDescent="0.15">
      <c r="C931" s="55"/>
      <c r="D931" s="55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  <c r="AR931" s="28"/>
      <c r="AS931" s="28"/>
      <c r="AT931" s="28"/>
      <c r="AU931" s="28"/>
      <c r="AV931" s="28"/>
      <c r="AW931" s="28"/>
      <c r="AX931" s="28"/>
      <c r="AY931" s="28"/>
      <c r="AZ931" s="28"/>
      <c r="BA931" s="28"/>
      <c r="BB931" s="28"/>
      <c r="BC931" s="28"/>
      <c r="BD931" s="98"/>
      <c r="BE931" s="51"/>
      <c r="BF931" s="28"/>
      <c r="BG931" s="28"/>
      <c r="BH931" s="28"/>
      <c r="BI931" s="28"/>
      <c r="BJ931" s="28"/>
      <c r="BK931" s="28"/>
      <c r="BL931" s="28"/>
      <c r="BM931" s="28"/>
      <c r="BN931" s="28"/>
      <c r="BO931" s="28"/>
      <c r="BP931" s="28"/>
      <c r="BQ931" s="28"/>
      <c r="BR931" s="28"/>
      <c r="BS931" s="28"/>
      <c r="BT931" s="28"/>
      <c r="BU931" s="28"/>
      <c r="BV931" s="28"/>
      <c r="BW931" s="28"/>
      <c r="BX931" s="28"/>
    </row>
    <row r="932" spans="3:76" ht="15.75" customHeight="1" x14ac:dyDescent="0.15">
      <c r="C932" s="55"/>
      <c r="D932" s="55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8"/>
      <c r="AQ932" s="28"/>
      <c r="AR932" s="28"/>
      <c r="AS932" s="28"/>
      <c r="AT932" s="28"/>
      <c r="AU932" s="28"/>
      <c r="AV932" s="28"/>
      <c r="AW932" s="28"/>
      <c r="AX932" s="28"/>
      <c r="AY932" s="28"/>
      <c r="AZ932" s="28"/>
      <c r="BA932" s="28"/>
      <c r="BB932" s="28"/>
      <c r="BC932" s="28"/>
      <c r="BD932" s="98"/>
      <c r="BE932" s="51"/>
      <c r="BF932" s="28"/>
      <c r="BG932" s="28"/>
      <c r="BH932" s="28"/>
      <c r="BI932" s="28"/>
      <c r="BJ932" s="28"/>
      <c r="BK932" s="28"/>
      <c r="BL932" s="28"/>
      <c r="BM932" s="28"/>
      <c r="BN932" s="28"/>
      <c r="BO932" s="28"/>
      <c r="BP932" s="28"/>
      <c r="BQ932" s="28"/>
      <c r="BR932" s="28"/>
      <c r="BS932" s="28"/>
      <c r="BT932" s="28"/>
      <c r="BU932" s="28"/>
      <c r="BV932" s="28"/>
      <c r="BW932" s="28"/>
      <c r="BX932" s="28"/>
    </row>
    <row r="933" spans="3:76" ht="15.75" customHeight="1" x14ac:dyDescent="0.15">
      <c r="C933" s="55"/>
      <c r="D933" s="55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8"/>
      <c r="AQ933" s="28"/>
      <c r="AR933" s="28"/>
      <c r="AS933" s="28"/>
      <c r="AT933" s="28"/>
      <c r="AU933" s="28"/>
      <c r="AV933" s="28"/>
      <c r="AW933" s="28"/>
      <c r="AX933" s="28"/>
      <c r="AY933" s="28"/>
      <c r="AZ933" s="28"/>
      <c r="BA933" s="28"/>
      <c r="BB933" s="28"/>
      <c r="BC933" s="28"/>
      <c r="BD933" s="98"/>
      <c r="BE933" s="51"/>
      <c r="BF933" s="28"/>
      <c r="BG933" s="28"/>
      <c r="BH933" s="28"/>
      <c r="BI933" s="28"/>
      <c r="BJ933" s="28"/>
      <c r="BK933" s="28"/>
      <c r="BL933" s="28"/>
      <c r="BM933" s="28"/>
      <c r="BN933" s="28"/>
      <c r="BO933" s="28"/>
      <c r="BP933" s="28"/>
      <c r="BQ933" s="28"/>
      <c r="BR933" s="28"/>
      <c r="BS933" s="28"/>
      <c r="BT933" s="28"/>
      <c r="BU933" s="28"/>
      <c r="BV933" s="28"/>
      <c r="BW933" s="28"/>
      <c r="BX933" s="28"/>
    </row>
    <row r="934" spans="3:76" ht="15.75" customHeight="1" x14ac:dyDescent="0.15">
      <c r="C934" s="55"/>
      <c r="D934" s="55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  <c r="AR934" s="28"/>
      <c r="AS934" s="28"/>
      <c r="AT934" s="28"/>
      <c r="AU934" s="28"/>
      <c r="AV934" s="28"/>
      <c r="AW934" s="28"/>
      <c r="AX934" s="28"/>
      <c r="AY934" s="28"/>
      <c r="AZ934" s="28"/>
      <c r="BA934" s="28"/>
      <c r="BB934" s="28"/>
      <c r="BC934" s="28"/>
      <c r="BD934" s="98"/>
      <c r="BE934" s="51"/>
      <c r="BF934" s="28"/>
      <c r="BG934" s="28"/>
      <c r="BH934" s="28"/>
      <c r="BI934" s="28"/>
      <c r="BJ934" s="28"/>
      <c r="BK934" s="28"/>
      <c r="BL934" s="28"/>
      <c r="BM934" s="28"/>
      <c r="BN934" s="28"/>
      <c r="BO934" s="28"/>
      <c r="BP934" s="28"/>
      <c r="BQ934" s="28"/>
      <c r="BR934" s="28"/>
      <c r="BS934" s="28"/>
      <c r="BT934" s="28"/>
      <c r="BU934" s="28"/>
      <c r="BV934" s="28"/>
      <c r="BW934" s="28"/>
      <c r="BX934" s="28"/>
    </row>
    <row r="935" spans="3:76" ht="15.75" customHeight="1" x14ac:dyDescent="0.15">
      <c r="C935" s="55"/>
      <c r="D935" s="55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  <c r="AS935" s="28"/>
      <c r="AT935" s="28"/>
      <c r="AU935" s="28"/>
      <c r="AV935" s="28"/>
      <c r="AW935" s="28"/>
      <c r="AX935" s="28"/>
      <c r="AY935" s="28"/>
      <c r="AZ935" s="28"/>
      <c r="BA935" s="28"/>
      <c r="BB935" s="28"/>
      <c r="BC935" s="28"/>
      <c r="BD935" s="98"/>
      <c r="BE935" s="51"/>
      <c r="BF935" s="28"/>
      <c r="BG935" s="28"/>
      <c r="BH935" s="28"/>
      <c r="BI935" s="28"/>
      <c r="BJ935" s="28"/>
      <c r="BK935" s="28"/>
      <c r="BL935" s="28"/>
      <c r="BM935" s="28"/>
      <c r="BN935" s="28"/>
      <c r="BO935" s="28"/>
      <c r="BP935" s="28"/>
      <c r="BQ935" s="28"/>
      <c r="BR935" s="28"/>
      <c r="BS935" s="28"/>
      <c r="BT935" s="28"/>
      <c r="BU935" s="28"/>
      <c r="BV935" s="28"/>
      <c r="BW935" s="28"/>
      <c r="BX935" s="28"/>
    </row>
    <row r="936" spans="3:76" ht="15.75" customHeight="1" x14ac:dyDescent="0.15">
      <c r="C936" s="55"/>
      <c r="D936" s="55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  <c r="AR936" s="28"/>
      <c r="AS936" s="28"/>
      <c r="AT936" s="28"/>
      <c r="AU936" s="28"/>
      <c r="AV936" s="28"/>
      <c r="AW936" s="28"/>
      <c r="AX936" s="28"/>
      <c r="AY936" s="28"/>
      <c r="AZ936" s="28"/>
      <c r="BA936" s="28"/>
      <c r="BB936" s="28"/>
      <c r="BC936" s="28"/>
      <c r="BD936" s="98"/>
      <c r="BE936" s="51"/>
      <c r="BF936" s="28"/>
      <c r="BG936" s="28"/>
      <c r="BH936" s="28"/>
      <c r="BI936" s="28"/>
      <c r="BJ936" s="28"/>
      <c r="BK936" s="28"/>
      <c r="BL936" s="28"/>
      <c r="BM936" s="28"/>
      <c r="BN936" s="28"/>
      <c r="BO936" s="28"/>
      <c r="BP936" s="28"/>
      <c r="BQ936" s="28"/>
      <c r="BR936" s="28"/>
      <c r="BS936" s="28"/>
      <c r="BT936" s="28"/>
      <c r="BU936" s="28"/>
      <c r="BV936" s="28"/>
      <c r="BW936" s="28"/>
      <c r="BX936" s="28"/>
    </row>
    <row r="937" spans="3:76" ht="15.75" customHeight="1" x14ac:dyDescent="0.15">
      <c r="C937" s="55"/>
      <c r="D937" s="55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  <c r="AR937" s="28"/>
      <c r="AS937" s="28"/>
      <c r="AT937" s="28"/>
      <c r="AU937" s="28"/>
      <c r="AV937" s="28"/>
      <c r="AW937" s="28"/>
      <c r="AX937" s="28"/>
      <c r="AY937" s="28"/>
      <c r="AZ937" s="28"/>
      <c r="BA937" s="28"/>
      <c r="BB937" s="28"/>
      <c r="BC937" s="28"/>
      <c r="BD937" s="98"/>
      <c r="BE937" s="51"/>
      <c r="BF937" s="28"/>
      <c r="BG937" s="28"/>
      <c r="BH937" s="28"/>
      <c r="BI937" s="28"/>
      <c r="BJ937" s="28"/>
      <c r="BK937" s="28"/>
      <c r="BL937" s="28"/>
      <c r="BM937" s="28"/>
      <c r="BN937" s="28"/>
      <c r="BO937" s="28"/>
      <c r="BP937" s="28"/>
      <c r="BQ937" s="28"/>
      <c r="BR937" s="28"/>
      <c r="BS937" s="28"/>
      <c r="BT937" s="28"/>
      <c r="BU937" s="28"/>
      <c r="BV937" s="28"/>
      <c r="BW937" s="28"/>
      <c r="BX937" s="28"/>
    </row>
    <row r="938" spans="3:76" ht="15.75" customHeight="1" x14ac:dyDescent="0.15">
      <c r="C938" s="55"/>
      <c r="D938" s="55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8"/>
      <c r="AQ938" s="28"/>
      <c r="AR938" s="28"/>
      <c r="AS938" s="28"/>
      <c r="AT938" s="28"/>
      <c r="AU938" s="28"/>
      <c r="AV938" s="28"/>
      <c r="AW938" s="28"/>
      <c r="AX938" s="28"/>
      <c r="AY938" s="28"/>
      <c r="AZ938" s="28"/>
      <c r="BA938" s="28"/>
      <c r="BB938" s="28"/>
      <c r="BC938" s="28"/>
      <c r="BD938" s="98"/>
      <c r="BE938" s="51"/>
      <c r="BF938" s="28"/>
      <c r="BG938" s="28"/>
      <c r="BH938" s="28"/>
      <c r="BI938" s="28"/>
      <c r="BJ938" s="28"/>
      <c r="BK938" s="28"/>
      <c r="BL938" s="28"/>
      <c r="BM938" s="28"/>
      <c r="BN938" s="28"/>
      <c r="BO938" s="28"/>
      <c r="BP938" s="28"/>
      <c r="BQ938" s="28"/>
      <c r="BR938" s="28"/>
      <c r="BS938" s="28"/>
      <c r="BT938" s="28"/>
      <c r="BU938" s="28"/>
      <c r="BV938" s="28"/>
      <c r="BW938" s="28"/>
      <c r="BX938" s="28"/>
    </row>
    <row r="939" spans="3:76" ht="15.75" customHeight="1" x14ac:dyDescent="0.15">
      <c r="C939" s="55"/>
      <c r="D939" s="55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8"/>
      <c r="AQ939" s="28"/>
      <c r="AR939" s="28"/>
      <c r="AS939" s="28"/>
      <c r="AT939" s="28"/>
      <c r="AU939" s="28"/>
      <c r="AV939" s="28"/>
      <c r="AW939" s="28"/>
      <c r="AX939" s="28"/>
      <c r="AY939" s="28"/>
      <c r="AZ939" s="28"/>
      <c r="BA939" s="28"/>
      <c r="BB939" s="28"/>
      <c r="BC939" s="28"/>
      <c r="BD939" s="98"/>
      <c r="BE939" s="51"/>
      <c r="BF939" s="28"/>
      <c r="BG939" s="28"/>
      <c r="BH939" s="28"/>
      <c r="BI939" s="28"/>
      <c r="BJ939" s="28"/>
      <c r="BK939" s="28"/>
      <c r="BL939" s="28"/>
      <c r="BM939" s="28"/>
      <c r="BN939" s="28"/>
      <c r="BO939" s="28"/>
      <c r="BP939" s="28"/>
      <c r="BQ939" s="28"/>
      <c r="BR939" s="28"/>
      <c r="BS939" s="28"/>
      <c r="BT939" s="28"/>
      <c r="BU939" s="28"/>
      <c r="BV939" s="28"/>
      <c r="BW939" s="28"/>
      <c r="BX939" s="28"/>
    </row>
    <row r="940" spans="3:76" ht="15.75" customHeight="1" x14ac:dyDescent="0.15">
      <c r="C940" s="55"/>
      <c r="D940" s="55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  <c r="AR940" s="28"/>
      <c r="AS940" s="28"/>
      <c r="AT940" s="28"/>
      <c r="AU940" s="28"/>
      <c r="AV940" s="28"/>
      <c r="AW940" s="28"/>
      <c r="AX940" s="28"/>
      <c r="AY940" s="28"/>
      <c r="AZ940" s="28"/>
      <c r="BA940" s="28"/>
      <c r="BB940" s="28"/>
      <c r="BC940" s="28"/>
      <c r="BD940" s="98"/>
      <c r="BE940" s="51"/>
      <c r="BF940" s="28"/>
      <c r="BG940" s="28"/>
      <c r="BH940" s="28"/>
      <c r="BI940" s="28"/>
      <c r="BJ940" s="28"/>
      <c r="BK940" s="28"/>
      <c r="BL940" s="28"/>
      <c r="BM940" s="28"/>
      <c r="BN940" s="28"/>
      <c r="BO940" s="28"/>
      <c r="BP940" s="28"/>
      <c r="BQ940" s="28"/>
      <c r="BR940" s="28"/>
      <c r="BS940" s="28"/>
      <c r="BT940" s="28"/>
      <c r="BU940" s="28"/>
      <c r="BV940" s="28"/>
      <c r="BW940" s="28"/>
      <c r="BX940" s="28"/>
    </row>
    <row r="941" spans="3:76" ht="15.75" customHeight="1" x14ac:dyDescent="0.15">
      <c r="C941" s="55"/>
      <c r="D941" s="55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  <c r="AR941" s="28"/>
      <c r="AS941" s="28"/>
      <c r="AT941" s="28"/>
      <c r="AU941" s="28"/>
      <c r="AV941" s="28"/>
      <c r="AW941" s="28"/>
      <c r="AX941" s="28"/>
      <c r="AY941" s="28"/>
      <c r="AZ941" s="28"/>
      <c r="BA941" s="28"/>
      <c r="BB941" s="28"/>
      <c r="BC941" s="28"/>
      <c r="BD941" s="98"/>
      <c r="BE941" s="51"/>
      <c r="BF941" s="28"/>
      <c r="BG941" s="28"/>
      <c r="BH941" s="28"/>
      <c r="BI941" s="28"/>
      <c r="BJ941" s="28"/>
      <c r="BK941" s="28"/>
      <c r="BL941" s="28"/>
      <c r="BM941" s="28"/>
      <c r="BN941" s="28"/>
      <c r="BO941" s="28"/>
      <c r="BP941" s="28"/>
      <c r="BQ941" s="28"/>
      <c r="BR941" s="28"/>
      <c r="BS941" s="28"/>
      <c r="BT941" s="28"/>
      <c r="BU941" s="28"/>
      <c r="BV941" s="28"/>
      <c r="BW941" s="28"/>
      <c r="BX941" s="28"/>
    </row>
    <row r="942" spans="3:76" ht="15.75" customHeight="1" x14ac:dyDescent="0.15">
      <c r="C942" s="55"/>
      <c r="D942" s="55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8"/>
      <c r="AQ942" s="28"/>
      <c r="AR942" s="28"/>
      <c r="AS942" s="28"/>
      <c r="AT942" s="28"/>
      <c r="AU942" s="28"/>
      <c r="AV942" s="28"/>
      <c r="AW942" s="28"/>
      <c r="AX942" s="28"/>
      <c r="AY942" s="28"/>
      <c r="AZ942" s="28"/>
      <c r="BA942" s="28"/>
      <c r="BB942" s="28"/>
      <c r="BC942" s="28"/>
      <c r="BD942" s="98"/>
      <c r="BE942" s="51"/>
      <c r="BF942" s="28"/>
      <c r="BG942" s="28"/>
      <c r="BH942" s="28"/>
      <c r="BI942" s="28"/>
      <c r="BJ942" s="28"/>
      <c r="BK942" s="28"/>
      <c r="BL942" s="28"/>
      <c r="BM942" s="28"/>
      <c r="BN942" s="28"/>
      <c r="BO942" s="28"/>
      <c r="BP942" s="28"/>
      <c r="BQ942" s="28"/>
      <c r="BR942" s="28"/>
      <c r="BS942" s="28"/>
      <c r="BT942" s="28"/>
      <c r="BU942" s="28"/>
      <c r="BV942" s="28"/>
      <c r="BW942" s="28"/>
      <c r="BX942" s="28"/>
    </row>
    <row r="943" spans="3:76" ht="15.75" customHeight="1" x14ac:dyDescent="0.15">
      <c r="C943" s="55"/>
      <c r="D943" s="55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  <c r="AR943" s="28"/>
      <c r="AS943" s="28"/>
      <c r="AT943" s="28"/>
      <c r="AU943" s="28"/>
      <c r="AV943" s="28"/>
      <c r="AW943" s="28"/>
      <c r="AX943" s="28"/>
      <c r="AY943" s="28"/>
      <c r="AZ943" s="28"/>
      <c r="BA943" s="28"/>
      <c r="BB943" s="28"/>
      <c r="BC943" s="28"/>
      <c r="BD943" s="98"/>
      <c r="BE943" s="51"/>
      <c r="BF943" s="28"/>
      <c r="BG943" s="28"/>
      <c r="BH943" s="28"/>
      <c r="BI943" s="28"/>
      <c r="BJ943" s="28"/>
      <c r="BK943" s="28"/>
      <c r="BL943" s="28"/>
      <c r="BM943" s="28"/>
      <c r="BN943" s="28"/>
      <c r="BO943" s="28"/>
      <c r="BP943" s="28"/>
      <c r="BQ943" s="28"/>
      <c r="BR943" s="28"/>
      <c r="BS943" s="28"/>
      <c r="BT943" s="28"/>
      <c r="BU943" s="28"/>
      <c r="BV943" s="28"/>
      <c r="BW943" s="28"/>
      <c r="BX943" s="28"/>
    </row>
    <row r="944" spans="3:76" ht="15.75" customHeight="1" x14ac:dyDescent="0.15">
      <c r="C944" s="55"/>
      <c r="D944" s="55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8"/>
      <c r="AQ944" s="28"/>
      <c r="AR944" s="28"/>
      <c r="AS944" s="28"/>
      <c r="AT944" s="28"/>
      <c r="AU944" s="28"/>
      <c r="AV944" s="28"/>
      <c r="AW944" s="28"/>
      <c r="AX944" s="28"/>
      <c r="AY944" s="28"/>
      <c r="AZ944" s="28"/>
      <c r="BA944" s="28"/>
      <c r="BB944" s="28"/>
      <c r="BC944" s="28"/>
      <c r="BD944" s="98"/>
      <c r="BE944" s="51"/>
      <c r="BF944" s="28"/>
      <c r="BG944" s="28"/>
      <c r="BH944" s="28"/>
      <c r="BI944" s="28"/>
      <c r="BJ944" s="28"/>
      <c r="BK944" s="28"/>
      <c r="BL944" s="28"/>
      <c r="BM944" s="28"/>
      <c r="BN944" s="28"/>
      <c r="BO944" s="28"/>
      <c r="BP944" s="28"/>
      <c r="BQ944" s="28"/>
      <c r="BR944" s="28"/>
      <c r="BS944" s="28"/>
      <c r="BT944" s="28"/>
      <c r="BU944" s="28"/>
      <c r="BV944" s="28"/>
      <c r="BW944" s="28"/>
      <c r="BX944" s="28"/>
    </row>
    <row r="945" spans="3:76" ht="15.75" customHeight="1" x14ac:dyDescent="0.15">
      <c r="C945" s="55"/>
      <c r="D945" s="55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  <c r="AR945" s="28"/>
      <c r="AS945" s="28"/>
      <c r="AT945" s="28"/>
      <c r="AU945" s="28"/>
      <c r="AV945" s="28"/>
      <c r="AW945" s="28"/>
      <c r="AX945" s="28"/>
      <c r="AY945" s="28"/>
      <c r="AZ945" s="28"/>
      <c r="BA945" s="28"/>
      <c r="BB945" s="28"/>
      <c r="BC945" s="28"/>
      <c r="BD945" s="98"/>
      <c r="BE945" s="51"/>
      <c r="BF945" s="28"/>
      <c r="BG945" s="28"/>
      <c r="BH945" s="28"/>
      <c r="BI945" s="28"/>
      <c r="BJ945" s="28"/>
      <c r="BK945" s="28"/>
      <c r="BL945" s="28"/>
      <c r="BM945" s="28"/>
      <c r="BN945" s="28"/>
      <c r="BO945" s="28"/>
      <c r="BP945" s="28"/>
      <c r="BQ945" s="28"/>
      <c r="BR945" s="28"/>
      <c r="BS945" s="28"/>
      <c r="BT945" s="28"/>
      <c r="BU945" s="28"/>
      <c r="BV945" s="28"/>
      <c r="BW945" s="28"/>
      <c r="BX945" s="28"/>
    </row>
    <row r="946" spans="3:76" ht="15.75" customHeight="1" x14ac:dyDescent="0.15">
      <c r="C946" s="55"/>
      <c r="D946" s="55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8"/>
      <c r="AQ946" s="28"/>
      <c r="AR946" s="28"/>
      <c r="AS946" s="28"/>
      <c r="AT946" s="28"/>
      <c r="AU946" s="28"/>
      <c r="AV946" s="28"/>
      <c r="AW946" s="28"/>
      <c r="AX946" s="28"/>
      <c r="AY946" s="28"/>
      <c r="AZ946" s="28"/>
      <c r="BA946" s="28"/>
      <c r="BB946" s="28"/>
      <c r="BC946" s="28"/>
      <c r="BD946" s="98"/>
      <c r="BE946" s="51"/>
      <c r="BF946" s="28"/>
      <c r="BG946" s="28"/>
      <c r="BH946" s="28"/>
      <c r="BI946" s="28"/>
      <c r="BJ946" s="28"/>
      <c r="BK946" s="28"/>
      <c r="BL946" s="28"/>
      <c r="BM946" s="28"/>
      <c r="BN946" s="28"/>
      <c r="BO946" s="28"/>
      <c r="BP946" s="28"/>
      <c r="BQ946" s="28"/>
      <c r="BR946" s="28"/>
      <c r="BS946" s="28"/>
      <c r="BT946" s="28"/>
      <c r="BU946" s="28"/>
      <c r="BV946" s="28"/>
      <c r="BW946" s="28"/>
      <c r="BX946" s="28"/>
    </row>
    <row r="947" spans="3:76" ht="15.75" customHeight="1" x14ac:dyDescent="0.15">
      <c r="C947" s="55"/>
      <c r="D947" s="55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8"/>
      <c r="AQ947" s="28"/>
      <c r="AR947" s="28"/>
      <c r="AS947" s="28"/>
      <c r="AT947" s="28"/>
      <c r="AU947" s="28"/>
      <c r="AV947" s="28"/>
      <c r="AW947" s="28"/>
      <c r="AX947" s="28"/>
      <c r="AY947" s="28"/>
      <c r="AZ947" s="28"/>
      <c r="BA947" s="28"/>
      <c r="BB947" s="28"/>
      <c r="BC947" s="28"/>
      <c r="BD947" s="98"/>
      <c r="BE947" s="51"/>
      <c r="BF947" s="28"/>
      <c r="BG947" s="28"/>
      <c r="BH947" s="28"/>
      <c r="BI947" s="28"/>
      <c r="BJ947" s="28"/>
      <c r="BK947" s="28"/>
      <c r="BL947" s="28"/>
      <c r="BM947" s="28"/>
      <c r="BN947" s="28"/>
      <c r="BO947" s="28"/>
      <c r="BP947" s="28"/>
      <c r="BQ947" s="28"/>
      <c r="BR947" s="28"/>
      <c r="BS947" s="28"/>
      <c r="BT947" s="28"/>
      <c r="BU947" s="28"/>
      <c r="BV947" s="28"/>
      <c r="BW947" s="28"/>
      <c r="BX947" s="28"/>
    </row>
    <row r="948" spans="3:76" ht="15.75" customHeight="1" x14ac:dyDescent="0.15">
      <c r="C948" s="55"/>
      <c r="D948" s="55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8"/>
      <c r="AQ948" s="28"/>
      <c r="AR948" s="28"/>
      <c r="AS948" s="28"/>
      <c r="AT948" s="28"/>
      <c r="AU948" s="28"/>
      <c r="AV948" s="28"/>
      <c r="AW948" s="28"/>
      <c r="AX948" s="28"/>
      <c r="AY948" s="28"/>
      <c r="AZ948" s="28"/>
      <c r="BA948" s="28"/>
      <c r="BB948" s="28"/>
      <c r="BC948" s="28"/>
      <c r="BD948" s="98"/>
      <c r="BE948" s="51"/>
      <c r="BF948" s="28"/>
      <c r="BG948" s="28"/>
      <c r="BH948" s="28"/>
      <c r="BI948" s="28"/>
      <c r="BJ948" s="28"/>
      <c r="BK948" s="28"/>
      <c r="BL948" s="28"/>
      <c r="BM948" s="28"/>
      <c r="BN948" s="28"/>
      <c r="BO948" s="28"/>
      <c r="BP948" s="28"/>
      <c r="BQ948" s="28"/>
      <c r="BR948" s="28"/>
      <c r="BS948" s="28"/>
      <c r="BT948" s="28"/>
      <c r="BU948" s="28"/>
      <c r="BV948" s="28"/>
      <c r="BW948" s="28"/>
      <c r="BX948" s="28"/>
    </row>
    <row r="949" spans="3:76" ht="15.75" customHeight="1" x14ac:dyDescent="0.15">
      <c r="C949" s="55"/>
      <c r="D949" s="55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Q949" s="28"/>
      <c r="AR949" s="28"/>
      <c r="AS949" s="28"/>
      <c r="AT949" s="28"/>
      <c r="AU949" s="28"/>
      <c r="AV949" s="28"/>
      <c r="AW949" s="28"/>
      <c r="AX949" s="28"/>
      <c r="AY949" s="28"/>
      <c r="AZ949" s="28"/>
      <c r="BA949" s="28"/>
      <c r="BB949" s="28"/>
      <c r="BC949" s="28"/>
      <c r="BD949" s="98"/>
      <c r="BE949" s="51"/>
      <c r="BF949" s="28"/>
      <c r="BG949" s="28"/>
      <c r="BH949" s="28"/>
      <c r="BI949" s="28"/>
      <c r="BJ949" s="28"/>
      <c r="BK949" s="28"/>
      <c r="BL949" s="28"/>
      <c r="BM949" s="28"/>
      <c r="BN949" s="28"/>
      <c r="BO949" s="28"/>
      <c r="BP949" s="28"/>
      <c r="BQ949" s="28"/>
      <c r="BR949" s="28"/>
      <c r="BS949" s="28"/>
      <c r="BT949" s="28"/>
      <c r="BU949" s="28"/>
      <c r="BV949" s="28"/>
      <c r="BW949" s="28"/>
      <c r="BX949" s="28"/>
    </row>
    <row r="950" spans="3:76" ht="15.75" customHeight="1" x14ac:dyDescent="0.15">
      <c r="C950" s="55"/>
      <c r="D950" s="55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8"/>
      <c r="AQ950" s="28"/>
      <c r="AR950" s="28"/>
      <c r="AS950" s="28"/>
      <c r="AT950" s="28"/>
      <c r="AU950" s="28"/>
      <c r="AV950" s="28"/>
      <c r="AW950" s="28"/>
      <c r="AX950" s="28"/>
      <c r="AY950" s="28"/>
      <c r="AZ950" s="28"/>
      <c r="BA950" s="28"/>
      <c r="BB950" s="28"/>
      <c r="BC950" s="28"/>
      <c r="BD950" s="98"/>
      <c r="BE950" s="51"/>
      <c r="BF950" s="28"/>
      <c r="BG950" s="28"/>
      <c r="BH950" s="28"/>
      <c r="BI950" s="28"/>
      <c r="BJ950" s="28"/>
      <c r="BK950" s="28"/>
      <c r="BL950" s="28"/>
      <c r="BM950" s="28"/>
      <c r="BN950" s="28"/>
      <c r="BO950" s="28"/>
      <c r="BP950" s="28"/>
      <c r="BQ950" s="28"/>
      <c r="BR950" s="28"/>
      <c r="BS950" s="28"/>
      <c r="BT950" s="28"/>
      <c r="BU950" s="28"/>
      <c r="BV950" s="28"/>
      <c r="BW950" s="28"/>
      <c r="BX950" s="28"/>
    </row>
    <row r="951" spans="3:76" ht="15.75" customHeight="1" x14ac:dyDescent="0.15">
      <c r="C951" s="55"/>
      <c r="D951" s="55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  <c r="AR951" s="28"/>
      <c r="AS951" s="28"/>
      <c r="AT951" s="28"/>
      <c r="AU951" s="28"/>
      <c r="AV951" s="28"/>
      <c r="AW951" s="28"/>
      <c r="AX951" s="28"/>
      <c r="AY951" s="28"/>
      <c r="AZ951" s="28"/>
      <c r="BA951" s="28"/>
      <c r="BB951" s="28"/>
      <c r="BC951" s="28"/>
      <c r="BD951" s="98"/>
      <c r="BE951" s="51"/>
      <c r="BF951" s="28"/>
      <c r="BG951" s="28"/>
      <c r="BH951" s="28"/>
      <c r="BI951" s="28"/>
      <c r="BJ951" s="28"/>
      <c r="BK951" s="28"/>
      <c r="BL951" s="28"/>
      <c r="BM951" s="28"/>
      <c r="BN951" s="28"/>
      <c r="BO951" s="28"/>
      <c r="BP951" s="28"/>
      <c r="BQ951" s="28"/>
      <c r="BR951" s="28"/>
      <c r="BS951" s="28"/>
      <c r="BT951" s="28"/>
      <c r="BU951" s="28"/>
      <c r="BV951" s="28"/>
      <c r="BW951" s="28"/>
      <c r="BX951" s="28"/>
    </row>
    <row r="952" spans="3:76" ht="15.75" customHeight="1" x14ac:dyDescent="0.15">
      <c r="C952" s="55"/>
      <c r="D952" s="55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  <c r="AR952" s="28"/>
      <c r="AS952" s="28"/>
      <c r="AT952" s="28"/>
      <c r="AU952" s="28"/>
      <c r="AV952" s="28"/>
      <c r="AW952" s="28"/>
      <c r="AX952" s="28"/>
      <c r="AY952" s="28"/>
      <c r="AZ952" s="28"/>
      <c r="BA952" s="28"/>
      <c r="BB952" s="28"/>
      <c r="BC952" s="28"/>
      <c r="BD952" s="98"/>
      <c r="BE952" s="51"/>
      <c r="BF952" s="28"/>
      <c r="BG952" s="28"/>
      <c r="BH952" s="28"/>
      <c r="BI952" s="28"/>
      <c r="BJ952" s="28"/>
      <c r="BK952" s="28"/>
      <c r="BL952" s="28"/>
      <c r="BM952" s="28"/>
      <c r="BN952" s="28"/>
      <c r="BO952" s="28"/>
      <c r="BP952" s="28"/>
      <c r="BQ952" s="28"/>
      <c r="BR952" s="28"/>
      <c r="BS952" s="28"/>
      <c r="BT952" s="28"/>
      <c r="BU952" s="28"/>
      <c r="BV952" s="28"/>
      <c r="BW952" s="28"/>
      <c r="BX952" s="28"/>
    </row>
    <row r="953" spans="3:76" ht="15.75" customHeight="1" x14ac:dyDescent="0.15">
      <c r="C953" s="55"/>
      <c r="D953" s="55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8"/>
      <c r="AQ953" s="28"/>
      <c r="AR953" s="28"/>
      <c r="AS953" s="28"/>
      <c r="AT953" s="28"/>
      <c r="AU953" s="28"/>
      <c r="AV953" s="28"/>
      <c r="AW953" s="28"/>
      <c r="AX953" s="28"/>
      <c r="AY953" s="28"/>
      <c r="AZ953" s="28"/>
      <c r="BA953" s="28"/>
      <c r="BB953" s="28"/>
      <c r="BC953" s="28"/>
      <c r="BD953" s="98"/>
      <c r="BE953" s="51"/>
      <c r="BF953" s="28"/>
      <c r="BG953" s="28"/>
      <c r="BH953" s="28"/>
      <c r="BI953" s="28"/>
      <c r="BJ953" s="28"/>
      <c r="BK953" s="28"/>
      <c r="BL953" s="28"/>
      <c r="BM953" s="28"/>
      <c r="BN953" s="28"/>
      <c r="BO953" s="28"/>
      <c r="BP953" s="28"/>
      <c r="BQ953" s="28"/>
      <c r="BR953" s="28"/>
      <c r="BS953" s="28"/>
      <c r="BT953" s="28"/>
      <c r="BU953" s="28"/>
      <c r="BV953" s="28"/>
      <c r="BW953" s="28"/>
      <c r="BX953" s="28"/>
    </row>
    <row r="954" spans="3:76" ht="15.75" customHeight="1" x14ac:dyDescent="0.15">
      <c r="C954" s="55"/>
      <c r="D954" s="55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8"/>
      <c r="AQ954" s="28"/>
      <c r="AR954" s="28"/>
      <c r="AS954" s="28"/>
      <c r="AT954" s="28"/>
      <c r="AU954" s="28"/>
      <c r="AV954" s="28"/>
      <c r="AW954" s="28"/>
      <c r="AX954" s="28"/>
      <c r="AY954" s="28"/>
      <c r="AZ954" s="28"/>
      <c r="BA954" s="28"/>
      <c r="BB954" s="28"/>
      <c r="BC954" s="28"/>
      <c r="BD954" s="98"/>
      <c r="BE954" s="51"/>
      <c r="BF954" s="28"/>
      <c r="BG954" s="28"/>
      <c r="BH954" s="28"/>
      <c r="BI954" s="28"/>
      <c r="BJ954" s="28"/>
      <c r="BK954" s="28"/>
      <c r="BL954" s="28"/>
      <c r="BM954" s="28"/>
      <c r="BN954" s="28"/>
      <c r="BO954" s="28"/>
      <c r="BP954" s="28"/>
      <c r="BQ954" s="28"/>
      <c r="BR954" s="28"/>
      <c r="BS954" s="28"/>
      <c r="BT954" s="28"/>
      <c r="BU954" s="28"/>
      <c r="BV954" s="28"/>
      <c r="BW954" s="28"/>
      <c r="BX954" s="28"/>
    </row>
    <row r="955" spans="3:76" ht="15.75" customHeight="1" x14ac:dyDescent="0.15">
      <c r="C955" s="55"/>
      <c r="D955" s="55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8"/>
      <c r="AQ955" s="28"/>
      <c r="AR955" s="28"/>
      <c r="AS955" s="28"/>
      <c r="AT955" s="28"/>
      <c r="AU955" s="28"/>
      <c r="AV955" s="28"/>
      <c r="AW955" s="28"/>
      <c r="AX955" s="28"/>
      <c r="AY955" s="28"/>
      <c r="AZ955" s="28"/>
      <c r="BA955" s="28"/>
      <c r="BB955" s="28"/>
      <c r="BC955" s="28"/>
      <c r="BD955" s="98"/>
      <c r="BE955" s="51"/>
      <c r="BF955" s="28"/>
      <c r="BG955" s="28"/>
      <c r="BH955" s="28"/>
      <c r="BI955" s="28"/>
      <c r="BJ955" s="28"/>
      <c r="BK955" s="28"/>
      <c r="BL955" s="28"/>
      <c r="BM955" s="28"/>
      <c r="BN955" s="28"/>
      <c r="BO955" s="28"/>
      <c r="BP955" s="28"/>
      <c r="BQ955" s="28"/>
      <c r="BR955" s="28"/>
      <c r="BS955" s="28"/>
      <c r="BT955" s="28"/>
      <c r="BU955" s="28"/>
      <c r="BV955" s="28"/>
      <c r="BW955" s="28"/>
      <c r="BX955" s="28"/>
    </row>
    <row r="956" spans="3:76" ht="15.75" customHeight="1" x14ac:dyDescent="0.15">
      <c r="C956" s="55"/>
      <c r="D956" s="55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8"/>
      <c r="AQ956" s="28"/>
      <c r="AR956" s="28"/>
      <c r="AS956" s="28"/>
      <c r="AT956" s="28"/>
      <c r="AU956" s="28"/>
      <c r="AV956" s="28"/>
      <c r="AW956" s="28"/>
      <c r="AX956" s="28"/>
      <c r="AY956" s="28"/>
      <c r="AZ956" s="28"/>
      <c r="BA956" s="28"/>
      <c r="BB956" s="28"/>
      <c r="BC956" s="28"/>
      <c r="BD956" s="98"/>
      <c r="BE956" s="51"/>
      <c r="BF956" s="28"/>
      <c r="BG956" s="28"/>
      <c r="BH956" s="28"/>
      <c r="BI956" s="28"/>
      <c r="BJ956" s="28"/>
      <c r="BK956" s="28"/>
      <c r="BL956" s="28"/>
      <c r="BM956" s="28"/>
      <c r="BN956" s="28"/>
      <c r="BO956" s="28"/>
      <c r="BP956" s="28"/>
      <c r="BQ956" s="28"/>
      <c r="BR956" s="28"/>
      <c r="BS956" s="28"/>
      <c r="BT956" s="28"/>
      <c r="BU956" s="28"/>
      <c r="BV956" s="28"/>
      <c r="BW956" s="28"/>
      <c r="BX956" s="28"/>
    </row>
    <row r="957" spans="3:76" ht="15.75" customHeight="1" x14ac:dyDescent="0.15">
      <c r="C957" s="55"/>
      <c r="D957" s="55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8"/>
      <c r="AQ957" s="28"/>
      <c r="AR957" s="28"/>
      <c r="AS957" s="28"/>
      <c r="AT957" s="28"/>
      <c r="AU957" s="28"/>
      <c r="AV957" s="28"/>
      <c r="AW957" s="28"/>
      <c r="AX957" s="28"/>
      <c r="AY957" s="28"/>
      <c r="AZ957" s="28"/>
      <c r="BA957" s="28"/>
      <c r="BB957" s="28"/>
      <c r="BC957" s="28"/>
      <c r="BD957" s="98"/>
      <c r="BE957" s="51"/>
      <c r="BF957" s="28"/>
      <c r="BG957" s="28"/>
      <c r="BH957" s="28"/>
      <c r="BI957" s="28"/>
      <c r="BJ957" s="28"/>
      <c r="BK957" s="28"/>
      <c r="BL957" s="28"/>
      <c r="BM957" s="28"/>
      <c r="BN957" s="28"/>
      <c r="BO957" s="28"/>
      <c r="BP957" s="28"/>
      <c r="BQ957" s="28"/>
      <c r="BR957" s="28"/>
      <c r="BS957" s="28"/>
      <c r="BT957" s="28"/>
      <c r="BU957" s="28"/>
      <c r="BV957" s="28"/>
      <c r="BW957" s="28"/>
      <c r="BX957" s="28"/>
    </row>
    <row r="958" spans="3:76" ht="15.75" customHeight="1" x14ac:dyDescent="0.15">
      <c r="C958" s="55"/>
      <c r="D958" s="55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8"/>
      <c r="AQ958" s="28"/>
      <c r="AR958" s="28"/>
      <c r="AS958" s="28"/>
      <c r="AT958" s="28"/>
      <c r="AU958" s="28"/>
      <c r="AV958" s="28"/>
      <c r="AW958" s="28"/>
      <c r="AX958" s="28"/>
      <c r="AY958" s="28"/>
      <c r="AZ958" s="28"/>
      <c r="BA958" s="28"/>
      <c r="BB958" s="28"/>
      <c r="BC958" s="28"/>
      <c r="BD958" s="98"/>
      <c r="BE958" s="51"/>
      <c r="BF958" s="28"/>
      <c r="BG958" s="28"/>
      <c r="BH958" s="28"/>
      <c r="BI958" s="28"/>
      <c r="BJ958" s="28"/>
      <c r="BK958" s="28"/>
      <c r="BL958" s="28"/>
      <c r="BM958" s="28"/>
      <c r="BN958" s="28"/>
      <c r="BO958" s="28"/>
      <c r="BP958" s="28"/>
      <c r="BQ958" s="28"/>
      <c r="BR958" s="28"/>
      <c r="BS958" s="28"/>
      <c r="BT958" s="28"/>
      <c r="BU958" s="28"/>
      <c r="BV958" s="28"/>
      <c r="BW958" s="28"/>
      <c r="BX958" s="28"/>
    </row>
    <row r="959" spans="3:76" ht="15.75" customHeight="1" x14ac:dyDescent="0.15">
      <c r="C959" s="55"/>
      <c r="D959" s="55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8"/>
      <c r="AQ959" s="28"/>
      <c r="AR959" s="28"/>
      <c r="AS959" s="28"/>
      <c r="AT959" s="28"/>
      <c r="AU959" s="28"/>
      <c r="AV959" s="28"/>
      <c r="AW959" s="28"/>
      <c r="AX959" s="28"/>
      <c r="AY959" s="28"/>
      <c r="AZ959" s="28"/>
      <c r="BA959" s="28"/>
      <c r="BB959" s="28"/>
      <c r="BC959" s="28"/>
      <c r="BD959" s="98"/>
      <c r="BE959" s="51"/>
      <c r="BF959" s="28"/>
      <c r="BG959" s="28"/>
      <c r="BH959" s="28"/>
      <c r="BI959" s="28"/>
      <c r="BJ959" s="28"/>
      <c r="BK959" s="28"/>
      <c r="BL959" s="28"/>
      <c r="BM959" s="28"/>
      <c r="BN959" s="28"/>
      <c r="BO959" s="28"/>
      <c r="BP959" s="28"/>
      <c r="BQ959" s="28"/>
      <c r="BR959" s="28"/>
      <c r="BS959" s="28"/>
      <c r="BT959" s="28"/>
      <c r="BU959" s="28"/>
      <c r="BV959" s="28"/>
      <c r="BW959" s="28"/>
      <c r="BX959" s="28"/>
    </row>
    <row r="960" spans="3:76" ht="15.75" customHeight="1" x14ac:dyDescent="0.15">
      <c r="C960" s="55"/>
      <c r="D960" s="55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8"/>
      <c r="AQ960" s="28"/>
      <c r="AR960" s="28"/>
      <c r="AS960" s="28"/>
      <c r="AT960" s="28"/>
      <c r="AU960" s="28"/>
      <c r="AV960" s="28"/>
      <c r="AW960" s="28"/>
      <c r="AX960" s="28"/>
      <c r="AY960" s="28"/>
      <c r="AZ960" s="28"/>
      <c r="BA960" s="28"/>
      <c r="BB960" s="28"/>
      <c r="BC960" s="28"/>
      <c r="BD960" s="98"/>
      <c r="BE960" s="51"/>
      <c r="BF960" s="28"/>
      <c r="BG960" s="28"/>
      <c r="BH960" s="28"/>
      <c r="BI960" s="28"/>
      <c r="BJ960" s="28"/>
      <c r="BK960" s="28"/>
      <c r="BL960" s="28"/>
      <c r="BM960" s="28"/>
      <c r="BN960" s="28"/>
      <c r="BO960" s="28"/>
      <c r="BP960" s="28"/>
      <c r="BQ960" s="28"/>
      <c r="BR960" s="28"/>
      <c r="BS960" s="28"/>
      <c r="BT960" s="28"/>
      <c r="BU960" s="28"/>
      <c r="BV960" s="28"/>
      <c r="BW960" s="28"/>
      <c r="BX960" s="28"/>
    </row>
    <row r="961" spans="3:76" ht="15.75" customHeight="1" x14ac:dyDescent="0.15">
      <c r="C961" s="55"/>
      <c r="D961" s="55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8"/>
      <c r="AQ961" s="28"/>
      <c r="AR961" s="28"/>
      <c r="AS961" s="28"/>
      <c r="AT961" s="28"/>
      <c r="AU961" s="28"/>
      <c r="AV961" s="28"/>
      <c r="AW961" s="28"/>
      <c r="AX961" s="28"/>
      <c r="AY961" s="28"/>
      <c r="AZ961" s="28"/>
      <c r="BA961" s="28"/>
      <c r="BB961" s="28"/>
      <c r="BC961" s="28"/>
      <c r="BD961" s="98"/>
      <c r="BE961" s="51"/>
      <c r="BF961" s="28"/>
      <c r="BG961" s="28"/>
      <c r="BH961" s="28"/>
      <c r="BI961" s="28"/>
      <c r="BJ961" s="28"/>
      <c r="BK961" s="28"/>
      <c r="BL961" s="28"/>
      <c r="BM961" s="28"/>
      <c r="BN961" s="28"/>
      <c r="BO961" s="28"/>
      <c r="BP961" s="28"/>
      <c r="BQ961" s="28"/>
      <c r="BR961" s="28"/>
      <c r="BS961" s="28"/>
      <c r="BT961" s="28"/>
      <c r="BU961" s="28"/>
      <c r="BV961" s="28"/>
      <c r="BW961" s="28"/>
      <c r="BX961" s="28"/>
    </row>
    <row r="962" spans="3:76" ht="15.75" customHeight="1" x14ac:dyDescent="0.15">
      <c r="C962" s="55"/>
      <c r="D962" s="55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8"/>
      <c r="AQ962" s="28"/>
      <c r="AR962" s="28"/>
      <c r="AS962" s="28"/>
      <c r="AT962" s="28"/>
      <c r="AU962" s="28"/>
      <c r="AV962" s="28"/>
      <c r="AW962" s="28"/>
      <c r="AX962" s="28"/>
      <c r="AY962" s="28"/>
      <c r="AZ962" s="28"/>
      <c r="BA962" s="28"/>
      <c r="BB962" s="28"/>
      <c r="BC962" s="28"/>
      <c r="BD962" s="98"/>
      <c r="BE962" s="51"/>
      <c r="BF962" s="28"/>
      <c r="BG962" s="28"/>
      <c r="BH962" s="28"/>
      <c r="BI962" s="28"/>
      <c r="BJ962" s="28"/>
      <c r="BK962" s="28"/>
      <c r="BL962" s="28"/>
      <c r="BM962" s="28"/>
      <c r="BN962" s="28"/>
      <c r="BO962" s="28"/>
      <c r="BP962" s="28"/>
      <c r="BQ962" s="28"/>
      <c r="BR962" s="28"/>
      <c r="BS962" s="28"/>
      <c r="BT962" s="28"/>
      <c r="BU962" s="28"/>
      <c r="BV962" s="28"/>
      <c r="BW962" s="28"/>
      <c r="BX962" s="28"/>
    </row>
    <row r="963" spans="3:76" ht="15.75" customHeight="1" x14ac:dyDescent="0.15">
      <c r="C963" s="55"/>
      <c r="D963" s="55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8"/>
      <c r="AQ963" s="28"/>
      <c r="AR963" s="28"/>
      <c r="AS963" s="28"/>
      <c r="AT963" s="28"/>
      <c r="AU963" s="28"/>
      <c r="AV963" s="28"/>
      <c r="AW963" s="28"/>
      <c r="AX963" s="28"/>
      <c r="AY963" s="28"/>
      <c r="AZ963" s="28"/>
      <c r="BA963" s="28"/>
      <c r="BB963" s="28"/>
      <c r="BC963" s="28"/>
      <c r="BD963" s="98"/>
      <c r="BE963" s="51"/>
      <c r="BF963" s="28"/>
      <c r="BG963" s="28"/>
      <c r="BH963" s="28"/>
      <c r="BI963" s="28"/>
      <c r="BJ963" s="28"/>
      <c r="BK963" s="28"/>
      <c r="BL963" s="28"/>
      <c r="BM963" s="28"/>
      <c r="BN963" s="28"/>
      <c r="BO963" s="28"/>
      <c r="BP963" s="28"/>
      <c r="BQ963" s="28"/>
      <c r="BR963" s="28"/>
      <c r="BS963" s="28"/>
      <c r="BT963" s="28"/>
      <c r="BU963" s="28"/>
      <c r="BV963" s="28"/>
      <c r="BW963" s="28"/>
      <c r="BX963" s="28"/>
    </row>
    <row r="964" spans="3:76" ht="15.75" customHeight="1" x14ac:dyDescent="0.15">
      <c r="C964" s="55"/>
      <c r="D964" s="55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8"/>
      <c r="AQ964" s="28"/>
      <c r="AR964" s="28"/>
      <c r="AS964" s="28"/>
      <c r="AT964" s="28"/>
      <c r="AU964" s="28"/>
      <c r="AV964" s="28"/>
      <c r="AW964" s="28"/>
      <c r="AX964" s="28"/>
      <c r="AY964" s="28"/>
      <c r="AZ964" s="28"/>
      <c r="BA964" s="28"/>
      <c r="BB964" s="28"/>
      <c r="BC964" s="28"/>
      <c r="BD964" s="98"/>
      <c r="BE964" s="51"/>
      <c r="BF964" s="28"/>
      <c r="BG964" s="28"/>
      <c r="BH964" s="28"/>
      <c r="BI964" s="28"/>
      <c r="BJ964" s="28"/>
      <c r="BK964" s="28"/>
      <c r="BL964" s="28"/>
      <c r="BM964" s="28"/>
      <c r="BN964" s="28"/>
      <c r="BO964" s="28"/>
      <c r="BP964" s="28"/>
      <c r="BQ964" s="28"/>
      <c r="BR964" s="28"/>
      <c r="BS964" s="28"/>
      <c r="BT964" s="28"/>
      <c r="BU964" s="28"/>
      <c r="BV964" s="28"/>
      <c r="BW964" s="28"/>
      <c r="BX964" s="28"/>
    </row>
    <row r="965" spans="3:76" ht="15.75" customHeight="1" x14ac:dyDescent="0.15">
      <c r="C965" s="55"/>
      <c r="D965" s="55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8"/>
      <c r="AQ965" s="28"/>
      <c r="AR965" s="28"/>
      <c r="AS965" s="28"/>
      <c r="AT965" s="28"/>
      <c r="AU965" s="28"/>
      <c r="AV965" s="28"/>
      <c r="AW965" s="28"/>
      <c r="AX965" s="28"/>
      <c r="AY965" s="28"/>
      <c r="AZ965" s="28"/>
      <c r="BA965" s="28"/>
      <c r="BB965" s="28"/>
      <c r="BC965" s="28"/>
      <c r="BD965" s="98"/>
      <c r="BE965" s="51"/>
      <c r="BF965" s="28"/>
      <c r="BG965" s="28"/>
      <c r="BH965" s="28"/>
      <c r="BI965" s="28"/>
      <c r="BJ965" s="28"/>
      <c r="BK965" s="28"/>
      <c r="BL965" s="28"/>
      <c r="BM965" s="28"/>
      <c r="BN965" s="28"/>
      <c r="BO965" s="28"/>
      <c r="BP965" s="28"/>
      <c r="BQ965" s="28"/>
      <c r="BR965" s="28"/>
      <c r="BS965" s="28"/>
      <c r="BT965" s="28"/>
      <c r="BU965" s="28"/>
      <c r="BV965" s="28"/>
      <c r="BW965" s="28"/>
      <c r="BX965" s="28"/>
    </row>
    <row r="966" spans="3:76" ht="15.75" customHeight="1" x14ac:dyDescent="0.15">
      <c r="C966" s="55"/>
      <c r="D966" s="55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8"/>
      <c r="AQ966" s="28"/>
      <c r="AR966" s="28"/>
      <c r="AS966" s="28"/>
      <c r="AT966" s="28"/>
      <c r="AU966" s="28"/>
      <c r="AV966" s="28"/>
      <c r="AW966" s="28"/>
      <c r="AX966" s="28"/>
      <c r="AY966" s="28"/>
      <c r="AZ966" s="28"/>
      <c r="BA966" s="28"/>
      <c r="BB966" s="28"/>
      <c r="BC966" s="28"/>
      <c r="BD966" s="98"/>
      <c r="BE966" s="51"/>
      <c r="BF966" s="28"/>
      <c r="BG966" s="28"/>
      <c r="BH966" s="28"/>
      <c r="BI966" s="28"/>
      <c r="BJ966" s="28"/>
      <c r="BK966" s="28"/>
      <c r="BL966" s="28"/>
      <c r="BM966" s="28"/>
      <c r="BN966" s="28"/>
      <c r="BO966" s="28"/>
      <c r="BP966" s="28"/>
      <c r="BQ966" s="28"/>
      <c r="BR966" s="28"/>
      <c r="BS966" s="28"/>
      <c r="BT966" s="28"/>
      <c r="BU966" s="28"/>
      <c r="BV966" s="28"/>
      <c r="BW966" s="28"/>
      <c r="BX966" s="28"/>
    </row>
    <row r="967" spans="3:76" ht="15.75" customHeight="1" x14ac:dyDescent="0.15">
      <c r="C967" s="55"/>
      <c r="D967" s="55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8"/>
      <c r="AQ967" s="28"/>
      <c r="AR967" s="28"/>
      <c r="AS967" s="28"/>
      <c r="AT967" s="28"/>
      <c r="AU967" s="28"/>
      <c r="AV967" s="28"/>
      <c r="AW967" s="28"/>
      <c r="AX967" s="28"/>
      <c r="AY967" s="28"/>
      <c r="AZ967" s="28"/>
      <c r="BA967" s="28"/>
      <c r="BB967" s="28"/>
      <c r="BC967" s="28"/>
      <c r="BD967" s="98"/>
      <c r="BE967" s="51"/>
      <c r="BF967" s="28"/>
      <c r="BG967" s="28"/>
      <c r="BH967" s="28"/>
      <c r="BI967" s="28"/>
      <c r="BJ967" s="28"/>
      <c r="BK967" s="28"/>
      <c r="BL967" s="28"/>
      <c r="BM967" s="28"/>
      <c r="BN967" s="28"/>
      <c r="BO967" s="28"/>
      <c r="BP967" s="28"/>
      <c r="BQ967" s="28"/>
      <c r="BR967" s="28"/>
      <c r="BS967" s="28"/>
      <c r="BT967" s="28"/>
      <c r="BU967" s="28"/>
      <c r="BV967" s="28"/>
      <c r="BW967" s="28"/>
      <c r="BX967" s="28"/>
    </row>
    <row r="968" spans="3:76" ht="15.75" customHeight="1" x14ac:dyDescent="0.15">
      <c r="C968" s="55"/>
      <c r="D968" s="55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8"/>
      <c r="AQ968" s="28"/>
      <c r="AR968" s="28"/>
      <c r="AS968" s="28"/>
      <c r="AT968" s="28"/>
      <c r="AU968" s="28"/>
      <c r="AV968" s="28"/>
      <c r="AW968" s="28"/>
      <c r="AX968" s="28"/>
      <c r="AY968" s="28"/>
      <c r="AZ968" s="28"/>
      <c r="BA968" s="28"/>
      <c r="BB968" s="28"/>
      <c r="BC968" s="28"/>
      <c r="BD968" s="98"/>
      <c r="BE968" s="51"/>
      <c r="BF968" s="28"/>
      <c r="BG968" s="28"/>
      <c r="BH968" s="28"/>
      <c r="BI968" s="28"/>
      <c r="BJ968" s="28"/>
      <c r="BK968" s="28"/>
      <c r="BL968" s="28"/>
      <c r="BM968" s="28"/>
      <c r="BN968" s="28"/>
      <c r="BO968" s="28"/>
      <c r="BP968" s="28"/>
      <c r="BQ968" s="28"/>
      <c r="BR968" s="28"/>
      <c r="BS968" s="28"/>
      <c r="BT968" s="28"/>
      <c r="BU968" s="28"/>
      <c r="BV968" s="28"/>
      <c r="BW968" s="28"/>
      <c r="BX968" s="28"/>
    </row>
    <row r="969" spans="3:76" ht="15.75" customHeight="1" x14ac:dyDescent="0.15">
      <c r="C969" s="55"/>
      <c r="D969" s="55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Q969" s="28"/>
      <c r="AR969" s="28"/>
      <c r="AS969" s="28"/>
      <c r="AT969" s="28"/>
      <c r="AU969" s="28"/>
      <c r="AV969" s="28"/>
      <c r="AW969" s="28"/>
      <c r="AX969" s="28"/>
      <c r="AY969" s="28"/>
      <c r="AZ969" s="28"/>
      <c r="BA969" s="28"/>
      <c r="BB969" s="28"/>
      <c r="BC969" s="28"/>
      <c r="BD969" s="98"/>
      <c r="BE969" s="51"/>
      <c r="BF969" s="28"/>
      <c r="BG969" s="28"/>
      <c r="BH969" s="28"/>
      <c r="BI969" s="28"/>
      <c r="BJ969" s="28"/>
      <c r="BK969" s="28"/>
      <c r="BL969" s="28"/>
      <c r="BM969" s="28"/>
      <c r="BN969" s="28"/>
      <c r="BO969" s="28"/>
      <c r="BP969" s="28"/>
      <c r="BQ969" s="28"/>
      <c r="BR969" s="28"/>
      <c r="BS969" s="28"/>
      <c r="BT969" s="28"/>
      <c r="BU969" s="28"/>
      <c r="BV969" s="28"/>
      <c r="BW969" s="28"/>
      <c r="BX969" s="28"/>
    </row>
    <row r="970" spans="3:76" ht="15.75" customHeight="1" x14ac:dyDescent="0.15">
      <c r="C970" s="55"/>
      <c r="D970" s="55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8"/>
      <c r="AQ970" s="28"/>
      <c r="AR970" s="28"/>
      <c r="AS970" s="28"/>
      <c r="AT970" s="28"/>
      <c r="AU970" s="28"/>
      <c r="AV970" s="28"/>
      <c r="AW970" s="28"/>
      <c r="AX970" s="28"/>
      <c r="AY970" s="28"/>
      <c r="AZ970" s="28"/>
      <c r="BA970" s="28"/>
      <c r="BB970" s="28"/>
      <c r="BC970" s="28"/>
      <c r="BD970" s="98"/>
      <c r="BE970" s="51"/>
      <c r="BF970" s="28"/>
      <c r="BG970" s="28"/>
      <c r="BH970" s="28"/>
      <c r="BI970" s="28"/>
      <c r="BJ970" s="28"/>
      <c r="BK970" s="28"/>
      <c r="BL970" s="28"/>
      <c r="BM970" s="28"/>
      <c r="BN970" s="28"/>
      <c r="BO970" s="28"/>
      <c r="BP970" s="28"/>
      <c r="BQ970" s="28"/>
      <c r="BR970" s="28"/>
      <c r="BS970" s="28"/>
      <c r="BT970" s="28"/>
      <c r="BU970" s="28"/>
      <c r="BV970" s="28"/>
      <c r="BW970" s="28"/>
      <c r="BX970" s="28"/>
    </row>
    <row r="971" spans="3:76" ht="15.75" customHeight="1" x14ac:dyDescent="0.15">
      <c r="C971" s="55"/>
      <c r="D971" s="55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8"/>
      <c r="AQ971" s="28"/>
      <c r="AR971" s="28"/>
      <c r="AS971" s="28"/>
      <c r="AT971" s="28"/>
      <c r="AU971" s="28"/>
      <c r="AV971" s="28"/>
      <c r="AW971" s="28"/>
      <c r="AX971" s="28"/>
      <c r="AY971" s="28"/>
      <c r="AZ971" s="28"/>
      <c r="BA971" s="28"/>
      <c r="BB971" s="28"/>
      <c r="BC971" s="28"/>
      <c r="BD971" s="98"/>
      <c r="BE971" s="51"/>
      <c r="BF971" s="28"/>
      <c r="BG971" s="28"/>
      <c r="BH971" s="28"/>
      <c r="BI971" s="28"/>
      <c r="BJ971" s="28"/>
      <c r="BK971" s="28"/>
      <c r="BL971" s="28"/>
      <c r="BM971" s="28"/>
      <c r="BN971" s="28"/>
      <c r="BO971" s="28"/>
      <c r="BP971" s="28"/>
      <c r="BQ971" s="28"/>
      <c r="BR971" s="28"/>
      <c r="BS971" s="28"/>
      <c r="BT971" s="28"/>
      <c r="BU971" s="28"/>
      <c r="BV971" s="28"/>
      <c r="BW971" s="28"/>
      <c r="BX971" s="28"/>
    </row>
    <row r="972" spans="3:76" ht="15.75" customHeight="1" x14ac:dyDescent="0.15">
      <c r="C972" s="55"/>
      <c r="D972" s="55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8"/>
      <c r="AQ972" s="28"/>
      <c r="AR972" s="28"/>
      <c r="AS972" s="28"/>
      <c r="AT972" s="28"/>
      <c r="AU972" s="28"/>
      <c r="AV972" s="28"/>
      <c r="AW972" s="28"/>
      <c r="AX972" s="28"/>
      <c r="AY972" s="28"/>
      <c r="AZ972" s="28"/>
      <c r="BA972" s="28"/>
      <c r="BB972" s="28"/>
      <c r="BC972" s="28"/>
      <c r="BD972" s="98"/>
      <c r="BE972" s="51"/>
      <c r="BF972" s="28"/>
      <c r="BG972" s="28"/>
      <c r="BH972" s="28"/>
      <c r="BI972" s="28"/>
      <c r="BJ972" s="28"/>
      <c r="BK972" s="28"/>
      <c r="BL972" s="28"/>
      <c r="BM972" s="28"/>
      <c r="BN972" s="28"/>
      <c r="BO972" s="28"/>
      <c r="BP972" s="28"/>
      <c r="BQ972" s="28"/>
      <c r="BR972" s="28"/>
      <c r="BS972" s="28"/>
      <c r="BT972" s="28"/>
      <c r="BU972" s="28"/>
      <c r="BV972" s="28"/>
      <c r="BW972" s="28"/>
      <c r="BX972" s="28"/>
    </row>
    <row r="973" spans="3:76" ht="15.75" customHeight="1" x14ac:dyDescent="0.15">
      <c r="C973" s="55"/>
      <c r="D973" s="55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8"/>
      <c r="AQ973" s="28"/>
      <c r="AR973" s="28"/>
      <c r="AS973" s="28"/>
      <c r="AT973" s="28"/>
      <c r="AU973" s="28"/>
      <c r="AV973" s="28"/>
      <c r="AW973" s="28"/>
      <c r="AX973" s="28"/>
      <c r="AY973" s="28"/>
      <c r="AZ973" s="28"/>
      <c r="BA973" s="28"/>
      <c r="BB973" s="28"/>
      <c r="BC973" s="28"/>
      <c r="BD973" s="98"/>
      <c r="BE973" s="51"/>
      <c r="BF973" s="28"/>
      <c r="BG973" s="28"/>
      <c r="BH973" s="28"/>
      <c r="BI973" s="28"/>
      <c r="BJ973" s="28"/>
      <c r="BK973" s="28"/>
      <c r="BL973" s="28"/>
      <c r="BM973" s="28"/>
      <c r="BN973" s="28"/>
      <c r="BO973" s="28"/>
      <c r="BP973" s="28"/>
      <c r="BQ973" s="28"/>
      <c r="BR973" s="28"/>
      <c r="BS973" s="28"/>
      <c r="BT973" s="28"/>
      <c r="BU973" s="28"/>
      <c r="BV973" s="28"/>
      <c r="BW973" s="28"/>
      <c r="BX973" s="28"/>
    </row>
    <row r="974" spans="3:76" ht="15.75" customHeight="1" x14ac:dyDescent="0.15">
      <c r="C974" s="55"/>
      <c r="D974" s="55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  <c r="AP974" s="28"/>
      <c r="AQ974" s="28"/>
      <c r="AR974" s="28"/>
      <c r="AS974" s="28"/>
      <c r="AT974" s="28"/>
      <c r="AU974" s="28"/>
      <c r="AV974" s="28"/>
      <c r="AW974" s="28"/>
      <c r="AX974" s="28"/>
      <c r="AY974" s="28"/>
      <c r="AZ974" s="28"/>
      <c r="BA974" s="28"/>
      <c r="BB974" s="28"/>
      <c r="BC974" s="28"/>
      <c r="BD974" s="98"/>
      <c r="BE974" s="51"/>
      <c r="BF974" s="28"/>
      <c r="BG974" s="28"/>
      <c r="BH974" s="28"/>
      <c r="BI974" s="28"/>
      <c r="BJ974" s="28"/>
      <c r="BK974" s="28"/>
      <c r="BL974" s="28"/>
      <c r="BM974" s="28"/>
      <c r="BN974" s="28"/>
      <c r="BO974" s="28"/>
      <c r="BP974" s="28"/>
      <c r="BQ974" s="28"/>
      <c r="BR974" s="28"/>
      <c r="BS974" s="28"/>
      <c r="BT974" s="28"/>
      <c r="BU974" s="28"/>
      <c r="BV974" s="28"/>
      <c r="BW974" s="28"/>
      <c r="BX974" s="28"/>
    </row>
    <row r="975" spans="3:76" ht="15.75" customHeight="1" x14ac:dyDescent="0.15">
      <c r="C975" s="55"/>
      <c r="D975" s="55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8"/>
      <c r="AQ975" s="28"/>
      <c r="AR975" s="28"/>
      <c r="AS975" s="28"/>
      <c r="AT975" s="28"/>
      <c r="AU975" s="28"/>
      <c r="AV975" s="28"/>
      <c r="AW975" s="28"/>
      <c r="AX975" s="28"/>
      <c r="AY975" s="28"/>
      <c r="AZ975" s="28"/>
      <c r="BA975" s="28"/>
      <c r="BB975" s="28"/>
      <c r="BC975" s="28"/>
      <c r="BD975" s="98"/>
      <c r="BE975" s="51"/>
      <c r="BF975" s="28"/>
      <c r="BG975" s="28"/>
      <c r="BH975" s="28"/>
      <c r="BI975" s="28"/>
      <c r="BJ975" s="28"/>
      <c r="BK975" s="28"/>
      <c r="BL975" s="28"/>
      <c r="BM975" s="28"/>
      <c r="BN975" s="28"/>
      <c r="BO975" s="28"/>
      <c r="BP975" s="28"/>
      <c r="BQ975" s="28"/>
      <c r="BR975" s="28"/>
      <c r="BS975" s="28"/>
      <c r="BT975" s="28"/>
      <c r="BU975" s="28"/>
      <c r="BV975" s="28"/>
      <c r="BW975" s="28"/>
      <c r="BX975" s="28"/>
    </row>
    <row r="976" spans="3:76" ht="15.75" customHeight="1" x14ac:dyDescent="0.15">
      <c r="C976" s="55"/>
      <c r="D976" s="55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8"/>
      <c r="AQ976" s="28"/>
      <c r="AR976" s="28"/>
      <c r="AS976" s="28"/>
      <c r="AT976" s="28"/>
      <c r="AU976" s="28"/>
      <c r="AV976" s="28"/>
      <c r="AW976" s="28"/>
      <c r="AX976" s="28"/>
      <c r="AY976" s="28"/>
      <c r="AZ976" s="28"/>
      <c r="BA976" s="28"/>
      <c r="BB976" s="28"/>
      <c r="BC976" s="28"/>
      <c r="BD976" s="98"/>
      <c r="BE976" s="51"/>
      <c r="BF976" s="28"/>
      <c r="BG976" s="28"/>
      <c r="BH976" s="28"/>
      <c r="BI976" s="28"/>
      <c r="BJ976" s="28"/>
      <c r="BK976" s="28"/>
      <c r="BL976" s="28"/>
      <c r="BM976" s="28"/>
      <c r="BN976" s="28"/>
      <c r="BO976" s="28"/>
      <c r="BP976" s="28"/>
      <c r="BQ976" s="28"/>
      <c r="BR976" s="28"/>
      <c r="BS976" s="28"/>
      <c r="BT976" s="28"/>
      <c r="BU976" s="28"/>
      <c r="BV976" s="28"/>
      <c r="BW976" s="28"/>
      <c r="BX976" s="28"/>
    </row>
    <row r="977" spans="3:76" ht="15.75" customHeight="1" x14ac:dyDescent="0.15">
      <c r="C977" s="55"/>
      <c r="D977" s="55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  <c r="AP977" s="28"/>
      <c r="AQ977" s="28"/>
      <c r="AR977" s="28"/>
      <c r="AS977" s="28"/>
      <c r="AT977" s="28"/>
      <c r="AU977" s="28"/>
      <c r="AV977" s="28"/>
      <c r="AW977" s="28"/>
      <c r="AX977" s="28"/>
      <c r="AY977" s="28"/>
      <c r="AZ977" s="28"/>
      <c r="BA977" s="28"/>
      <c r="BB977" s="28"/>
      <c r="BC977" s="28"/>
      <c r="BD977" s="98"/>
      <c r="BE977" s="51"/>
      <c r="BF977" s="28"/>
      <c r="BG977" s="28"/>
      <c r="BH977" s="28"/>
      <c r="BI977" s="28"/>
      <c r="BJ977" s="28"/>
      <c r="BK977" s="28"/>
      <c r="BL977" s="28"/>
      <c r="BM977" s="28"/>
      <c r="BN977" s="28"/>
      <c r="BO977" s="28"/>
      <c r="BP977" s="28"/>
      <c r="BQ977" s="28"/>
      <c r="BR977" s="28"/>
      <c r="BS977" s="28"/>
      <c r="BT977" s="28"/>
      <c r="BU977" s="28"/>
      <c r="BV977" s="28"/>
      <c r="BW977" s="28"/>
      <c r="BX977" s="28"/>
    </row>
    <row r="978" spans="3:76" ht="15.75" customHeight="1" x14ac:dyDescent="0.15">
      <c r="C978" s="55"/>
      <c r="D978" s="55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8"/>
      <c r="AQ978" s="28"/>
      <c r="AR978" s="28"/>
      <c r="AS978" s="28"/>
      <c r="AT978" s="28"/>
      <c r="AU978" s="28"/>
      <c r="AV978" s="28"/>
      <c r="AW978" s="28"/>
      <c r="AX978" s="28"/>
      <c r="AY978" s="28"/>
      <c r="AZ978" s="28"/>
      <c r="BA978" s="28"/>
      <c r="BB978" s="28"/>
      <c r="BC978" s="28"/>
      <c r="BD978" s="98"/>
      <c r="BE978" s="51"/>
      <c r="BF978" s="28"/>
      <c r="BG978" s="28"/>
      <c r="BH978" s="28"/>
      <c r="BI978" s="28"/>
      <c r="BJ978" s="28"/>
      <c r="BK978" s="28"/>
      <c r="BL978" s="28"/>
      <c r="BM978" s="28"/>
      <c r="BN978" s="28"/>
      <c r="BO978" s="28"/>
      <c r="BP978" s="28"/>
      <c r="BQ978" s="28"/>
      <c r="BR978" s="28"/>
      <c r="BS978" s="28"/>
      <c r="BT978" s="28"/>
      <c r="BU978" s="28"/>
      <c r="BV978" s="28"/>
      <c r="BW978" s="28"/>
      <c r="BX978" s="28"/>
    </row>
    <row r="979" spans="3:76" ht="15.75" customHeight="1" x14ac:dyDescent="0.15">
      <c r="C979" s="55"/>
      <c r="D979" s="55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8"/>
      <c r="AQ979" s="28"/>
      <c r="AR979" s="28"/>
      <c r="AS979" s="28"/>
      <c r="AT979" s="28"/>
      <c r="AU979" s="28"/>
      <c r="AV979" s="28"/>
      <c r="AW979" s="28"/>
      <c r="AX979" s="28"/>
      <c r="AY979" s="28"/>
      <c r="AZ979" s="28"/>
      <c r="BA979" s="28"/>
      <c r="BB979" s="28"/>
      <c r="BC979" s="28"/>
      <c r="BD979" s="98"/>
      <c r="BE979" s="51"/>
      <c r="BF979" s="28"/>
      <c r="BG979" s="28"/>
      <c r="BH979" s="28"/>
      <c r="BI979" s="28"/>
      <c r="BJ979" s="28"/>
      <c r="BK979" s="28"/>
      <c r="BL979" s="28"/>
      <c r="BM979" s="28"/>
      <c r="BN979" s="28"/>
      <c r="BO979" s="28"/>
      <c r="BP979" s="28"/>
      <c r="BQ979" s="28"/>
      <c r="BR979" s="28"/>
      <c r="BS979" s="28"/>
      <c r="BT979" s="28"/>
      <c r="BU979" s="28"/>
      <c r="BV979" s="28"/>
      <c r="BW979" s="28"/>
      <c r="BX979" s="28"/>
    </row>
    <row r="980" spans="3:76" ht="15.75" customHeight="1" x14ac:dyDescent="0.15">
      <c r="C980" s="55"/>
      <c r="D980" s="55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8"/>
      <c r="AQ980" s="28"/>
      <c r="AR980" s="28"/>
      <c r="AS980" s="28"/>
      <c r="AT980" s="28"/>
      <c r="AU980" s="28"/>
      <c r="AV980" s="28"/>
      <c r="AW980" s="28"/>
      <c r="AX980" s="28"/>
      <c r="AY980" s="28"/>
      <c r="AZ980" s="28"/>
      <c r="BA980" s="28"/>
      <c r="BB980" s="28"/>
      <c r="BC980" s="28"/>
      <c r="BD980" s="98"/>
      <c r="BE980" s="51"/>
      <c r="BF980" s="28"/>
      <c r="BG980" s="28"/>
      <c r="BH980" s="28"/>
      <c r="BI980" s="28"/>
      <c r="BJ980" s="28"/>
      <c r="BK980" s="28"/>
      <c r="BL980" s="28"/>
      <c r="BM980" s="28"/>
      <c r="BN980" s="28"/>
      <c r="BO980" s="28"/>
      <c r="BP980" s="28"/>
      <c r="BQ980" s="28"/>
      <c r="BR980" s="28"/>
      <c r="BS980" s="28"/>
      <c r="BT980" s="28"/>
      <c r="BU980" s="28"/>
      <c r="BV980" s="28"/>
      <c r="BW980" s="28"/>
      <c r="BX980" s="28"/>
    </row>
    <row r="981" spans="3:76" ht="15.75" customHeight="1" x14ac:dyDescent="0.15">
      <c r="C981" s="55"/>
      <c r="D981" s="55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8"/>
      <c r="AQ981" s="28"/>
      <c r="AR981" s="28"/>
      <c r="AS981" s="28"/>
      <c r="AT981" s="28"/>
      <c r="AU981" s="28"/>
      <c r="AV981" s="28"/>
      <c r="AW981" s="28"/>
      <c r="AX981" s="28"/>
      <c r="AY981" s="28"/>
      <c r="AZ981" s="28"/>
      <c r="BA981" s="28"/>
      <c r="BB981" s="28"/>
      <c r="BC981" s="28"/>
      <c r="BD981" s="98"/>
      <c r="BE981" s="51"/>
      <c r="BF981" s="28"/>
      <c r="BG981" s="28"/>
      <c r="BH981" s="28"/>
      <c r="BI981" s="28"/>
      <c r="BJ981" s="28"/>
      <c r="BK981" s="28"/>
      <c r="BL981" s="28"/>
      <c r="BM981" s="28"/>
      <c r="BN981" s="28"/>
      <c r="BO981" s="28"/>
      <c r="BP981" s="28"/>
      <c r="BQ981" s="28"/>
      <c r="BR981" s="28"/>
      <c r="BS981" s="28"/>
      <c r="BT981" s="28"/>
      <c r="BU981" s="28"/>
      <c r="BV981" s="28"/>
      <c r="BW981" s="28"/>
      <c r="BX981" s="28"/>
    </row>
    <row r="982" spans="3:76" ht="15.75" customHeight="1" x14ac:dyDescent="0.15">
      <c r="C982" s="55"/>
      <c r="D982" s="55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8"/>
      <c r="AQ982" s="28"/>
      <c r="AR982" s="28"/>
      <c r="AS982" s="28"/>
      <c r="AT982" s="28"/>
      <c r="AU982" s="28"/>
      <c r="AV982" s="28"/>
      <c r="AW982" s="28"/>
      <c r="AX982" s="28"/>
      <c r="AY982" s="28"/>
      <c r="AZ982" s="28"/>
      <c r="BA982" s="28"/>
      <c r="BB982" s="28"/>
      <c r="BC982" s="28"/>
      <c r="BD982" s="98"/>
      <c r="BE982" s="51"/>
      <c r="BF982" s="28"/>
      <c r="BG982" s="28"/>
      <c r="BH982" s="28"/>
      <c r="BI982" s="28"/>
      <c r="BJ982" s="28"/>
      <c r="BK982" s="28"/>
      <c r="BL982" s="28"/>
      <c r="BM982" s="28"/>
      <c r="BN982" s="28"/>
      <c r="BO982" s="28"/>
      <c r="BP982" s="28"/>
      <c r="BQ982" s="28"/>
      <c r="BR982" s="28"/>
      <c r="BS982" s="28"/>
      <c r="BT982" s="28"/>
      <c r="BU982" s="28"/>
      <c r="BV982" s="28"/>
      <c r="BW982" s="28"/>
      <c r="BX982" s="28"/>
    </row>
    <row r="983" spans="3:76" ht="15.75" customHeight="1" x14ac:dyDescent="0.15">
      <c r="C983" s="55"/>
      <c r="D983" s="55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  <c r="AP983" s="28"/>
      <c r="AQ983" s="28"/>
      <c r="AR983" s="28"/>
      <c r="AS983" s="28"/>
      <c r="AT983" s="28"/>
      <c r="AU983" s="28"/>
      <c r="AV983" s="28"/>
      <c r="AW983" s="28"/>
      <c r="AX983" s="28"/>
      <c r="AY983" s="28"/>
      <c r="AZ983" s="28"/>
      <c r="BA983" s="28"/>
      <c r="BB983" s="28"/>
      <c r="BC983" s="28"/>
      <c r="BD983" s="98"/>
      <c r="BE983" s="51"/>
      <c r="BF983" s="28"/>
      <c r="BG983" s="28"/>
      <c r="BH983" s="28"/>
      <c r="BI983" s="28"/>
      <c r="BJ983" s="28"/>
      <c r="BK983" s="28"/>
      <c r="BL983" s="28"/>
      <c r="BM983" s="28"/>
      <c r="BN983" s="28"/>
      <c r="BO983" s="28"/>
      <c r="BP983" s="28"/>
      <c r="BQ983" s="28"/>
      <c r="BR983" s="28"/>
      <c r="BS983" s="28"/>
      <c r="BT983" s="28"/>
      <c r="BU983" s="28"/>
      <c r="BV983" s="28"/>
      <c r="BW983" s="28"/>
      <c r="BX983" s="28"/>
    </row>
    <row r="984" spans="3:76" ht="15.75" customHeight="1" x14ac:dyDescent="0.15">
      <c r="C984" s="55"/>
      <c r="D984" s="55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  <c r="AM984" s="28"/>
      <c r="AN984" s="28"/>
      <c r="AO984" s="28"/>
      <c r="AP984" s="28"/>
      <c r="AQ984" s="28"/>
      <c r="AR984" s="28"/>
      <c r="AS984" s="28"/>
      <c r="AT984" s="28"/>
      <c r="AU984" s="28"/>
      <c r="AV984" s="28"/>
      <c r="AW984" s="28"/>
      <c r="AX984" s="28"/>
      <c r="AY984" s="28"/>
      <c r="AZ984" s="28"/>
      <c r="BA984" s="28"/>
      <c r="BB984" s="28"/>
      <c r="BC984" s="28"/>
      <c r="BD984" s="98"/>
      <c r="BE984" s="51"/>
      <c r="BF984" s="28"/>
      <c r="BG984" s="28"/>
      <c r="BH984" s="28"/>
      <c r="BI984" s="28"/>
      <c r="BJ984" s="28"/>
      <c r="BK984" s="28"/>
      <c r="BL984" s="28"/>
      <c r="BM984" s="28"/>
      <c r="BN984" s="28"/>
      <c r="BO984" s="28"/>
      <c r="BP984" s="28"/>
      <c r="BQ984" s="28"/>
      <c r="BR984" s="28"/>
      <c r="BS984" s="28"/>
      <c r="BT984" s="28"/>
      <c r="BU984" s="28"/>
      <c r="BV984" s="28"/>
      <c r="BW984" s="28"/>
      <c r="BX984" s="28"/>
    </row>
    <row r="985" spans="3:76" ht="15.75" customHeight="1" x14ac:dyDescent="0.15">
      <c r="C985" s="55"/>
      <c r="D985" s="55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  <c r="AL985" s="28"/>
      <c r="AM985" s="28"/>
      <c r="AN985" s="28"/>
      <c r="AO985" s="28"/>
      <c r="AP985" s="28"/>
      <c r="AQ985" s="28"/>
      <c r="AR985" s="28"/>
      <c r="AS985" s="28"/>
      <c r="AT985" s="28"/>
      <c r="AU985" s="28"/>
      <c r="AV985" s="28"/>
      <c r="AW985" s="28"/>
      <c r="AX985" s="28"/>
      <c r="AY985" s="28"/>
      <c r="AZ985" s="28"/>
      <c r="BA985" s="28"/>
      <c r="BB985" s="28"/>
      <c r="BC985" s="28"/>
      <c r="BD985" s="98"/>
      <c r="BE985" s="51"/>
      <c r="BF985" s="28"/>
      <c r="BG985" s="28"/>
      <c r="BH985" s="28"/>
      <c r="BI985" s="28"/>
      <c r="BJ985" s="28"/>
      <c r="BK985" s="28"/>
      <c r="BL985" s="28"/>
      <c r="BM985" s="28"/>
      <c r="BN985" s="28"/>
      <c r="BO985" s="28"/>
      <c r="BP985" s="28"/>
      <c r="BQ985" s="28"/>
      <c r="BR985" s="28"/>
      <c r="BS985" s="28"/>
      <c r="BT985" s="28"/>
      <c r="BU985" s="28"/>
      <c r="BV985" s="28"/>
      <c r="BW985" s="28"/>
      <c r="BX985" s="28"/>
    </row>
    <row r="986" spans="3:76" ht="15.75" customHeight="1" x14ac:dyDescent="0.15">
      <c r="C986" s="55"/>
      <c r="D986" s="55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  <c r="AM986" s="28"/>
      <c r="AN986" s="28"/>
      <c r="AO986" s="28"/>
      <c r="AP986" s="28"/>
      <c r="AQ986" s="28"/>
      <c r="AR986" s="28"/>
      <c r="AS986" s="28"/>
      <c r="AT986" s="28"/>
      <c r="AU986" s="28"/>
      <c r="AV986" s="28"/>
      <c r="AW986" s="28"/>
      <c r="AX986" s="28"/>
      <c r="AY986" s="28"/>
      <c r="AZ986" s="28"/>
      <c r="BA986" s="28"/>
      <c r="BB986" s="28"/>
      <c r="BC986" s="28"/>
      <c r="BD986" s="98"/>
      <c r="BE986" s="51"/>
      <c r="BF986" s="28"/>
      <c r="BG986" s="28"/>
      <c r="BH986" s="28"/>
      <c r="BI986" s="28"/>
      <c r="BJ986" s="28"/>
      <c r="BK986" s="28"/>
      <c r="BL986" s="28"/>
      <c r="BM986" s="28"/>
      <c r="BN986" s="28"/>
      <c r="BO986" s="28"/>
      <c r="BP986" s="28"/>
      <c r="BQ986" s="28"/>
      <c r="BR986" s="28"/>
      <c r="BS986" s="28"/>
      <c r="BT986" s="28"/>
      <c r="BU986" s="28"/>
      <c r="BV986" s="28"/>
      <c r="BW986" s="28"/>
      <c r="BX986" s="28"/>
    </row>
    <row r="987" spans="3:76" ht="15.75" customHeight="1" x14ac:dyDescent="0.15">
      <c r="C987" s="55"/>
      <c r="D987" s="55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Q987" s="28"/>
      <c r="AR987" s="28"/>
      <c r="AS987" s="28"/>
      <c r="AT987" s="28"/>
      <c r="AU987" s="28"/>
      <c r="AV987" s="28"/>
      <c r="AW987" s="28"/>
      <c r="AX987" s="28"/>
      <c r="AY987" s="28"/>
      <c r="AZ987" s="28"/>
      <c r="BA987" s="28"/>
      <c r="BB987" s="28"/>
      <c r="BC987" s="28"/>
      <c r="BD987" s="98"/>
      <c r="BE987" s="51"/>
      <c r="BF987" s="28"/>
      <c r="BG987" s="28"/>
      <c r="BH987" s="28"/>
      <c r="BI987" s="28"/>
      <c r="BJ987" s="28"/>
      <c r="BK987" s="28"/>
      <c r="BL987" s="28"/>
      <c r="BM987" s="28"/>
      <c r="BN987" s="28"/>
      <c r="BO987" s="28"/>
      <c r="BP987" s="28"/>
      <c r="BQ987" s="28"/>
      <c r="BR987" s="28"/>
      <c r="BS987" s="28"/>
      <c r="BT987" s="28"/>
      <c r="BU987" s="28"/>
      <c r="BV987" s="28"/>
      <c r="BW987" s="28"/>
      <c r="BX987" s="28"/>
    </row>
    <row r="988" spans="3:76" ht="15.75" customHeight="1" x14ac:dyDescent="0.15">
      <c r="C988" s="55"/>
      <c r="D988" s="55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  <c r="AP988" s="28"/>
      <c r="AQ988" s="28"/>
      <c r="AR988" s="28"/>
      <c r="AS988" s="28"/>
      <c r="AT988" s="28"/>
      <c r="AU988" s="28"/>
      <c r="AV988" s="28"/>
      <c r="AW988" s="28"/>
      <c r="AX988" s="28"/>
      <c r="AY988" s="28"/>
      <c r="AZ988" s="28"/>
      <c r="BA988" s="28"/>
      <c r="BB988" s="28"/>
      <c r="BC988" s="28"/>
      <c r="BD988" s="98"/>
      <c r="BE988" s="51"/>
      <c r="BF988" s="28"/>
      <c r="BG988" s="28"/>
      <c r="BH988" s="28"/>
      <c r="BI988" s="28"/>
      <c r="BJ988" s="28"/>
      <c r="BK988" s="28"/>
      <c r="BL988" s="28"/>
      <c r="BM988" s="28"/>
      <c r="BN988" s="28"/>
      <c r="BO988" s="28"/>
      <c r="BP988" s="28"/>
      <c r="BQ988" s="28"/>
      <c r="BR988" s="28"/>
      <c r="BS988" s="28"/>
      <c r="BT988" s="28"/>
      <c r="BU988" s="28"/>
      <c r="BV988" s="28"/>
      <c r="BW988" s="28"/>
      <c r="BX988" s="28"/>
    </row>
    <row r="989" spans="3:76" ht="15.75" customHeight="1" x14ac:dyDescent="0.15">
      <c r="C989" s="55"/>
      <c r="D989" s="55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  <c r="AM989" s="28"/>
      <c r="AN989" s="28"/>
      <c r="AO989" s="28"/>
      <c r="AP989" s="28"/>
      <c r="AQ989" s="28"/>
      <c r="AR989" s="28"/>
      <c r="AS989" s="28"/>
      <c r="AT989" s="28"/>
      <c r="AU989" s="28"/>
      <c r="AV989" s="28"/>
      <c r="AW989" s="28"/>
      <c r="AX989" s="28"/>
      <c r="AY989" s="28"/>
      <c r="AZ989" s="28"/>
      <c r="BA989" s="28"/>
      <c r="BB989" s="28"/>
      <c r="BC989" s="28"/>
      <c r="BD989" s="98"/>
      <c r="BE989" s="51"/>
      <c r="BF989" s="28"/>
      <c r="BG989" s="28"/>
      <c r="BH989" s="28"/>
      <c r="BI989" s="28"/>
      <c r="BJ989" s="28"/>
      <c r="BK989" s="28"/>
      <c r="BL989" s="28"/>
      <c r="BM989" s="28"/>
      <c r="BN989" s="28"/>
      <c r="BO989" s="28"/>
      <c r="BP989" s="28"/>
      <c r="BQ989" s="28"/>
      <c r="BR989" s="28"/>
      <c r="BS989" s="28"/>
      <c r="BT989" s="28"/>
      <c r="BU989" s="28"/>
      <c r="BV989" s="28"/>
      <c r="BW989" s="28"/>
      <c r="BX989" s="28"/>
    </row>
    <row r="990" spans="3:76" ht="15.75" customHeight="1" x14ac:dyDescent="0.15">
      <c r="C990" s="55"/>
      <c r="D990" s="55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  <c r="AI990" s="28"/>
      <c r="AJ990" s="28"/>
      <c r="AK990" s="28"/>
      <c r="AL990" s="28"/>
      <c r="AM990" s="28"/>
      <c r="AN990" s="28"/>
      <c r="AO990" s="28"/>
      <c r="AP990" s="28"/>
      <c r="AQ990" s="28"/>
      <c r="AR990" s="28"/>
      <c r="AS990" s="28"/>
      <c r="AT990" s="28"/>
      <c r="AU990" s="28"/>
      <c r="AV990" s="28"/>
      <c r="AW990" s="28"/>
      <c r="AX990" s="28"/>
      <c r="AY990" s="28"/>
      <c r="AZ990" s="28"/>
      <c r="BA990" s="28"/>
      <c r="BB990" s="28"/>
      <c r="BC990" s="28"/>
      <c r="BD990" s="98"/>
      <c r="BE990" s="51"/>
      <c r="BF990" s="28"/>
      <c r="BG990" s="28"/>
      <c r="BH990" s="28"/>
      <c r="BI990" s="28"/>
      <c r="BJ990" s="28"/>
      <c r="BK990" s="28"/>
      <c r="BL990" s="28"/>
      <c r="BM990" s="28"/>
      <c r="BN990" s="28"/>
      <c r="BO990" s="28"/>
      <c r="BP990" s="28"/>
      <c r="BQ990" s="28"/>
      <c r="BR990" s="28"/>
      <c r="BS990" s="28"/>
      <c r="BT990" s="28"/>
      <c r="BU990" s="28"/>
      <c r="BV990" s="28"/>
      <c r="BW990" s="28"/>
      <c r="BX990" s="28"/>
    </row>
    <row r="991" spans="3:76" ht="15.75" customHeight="1" x14ac:dyDescent="0.15">
      <c r="C991" s="55"/>
      <c r="D991" s="55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  <c r="AJ991" s="28"/>
      <c r="AK991" s="28"/>
      <c r="AL991" s="28"/>
      <c r="AM991" s="28"/>
      <c r="AN991" s="28"/>
      <c r="AO991" s="28"/>
      <c r="AP991" s="28"/>
      <c r="AQ991" s="28"/>
      <c r="AR991" s="28"/>
      <c r="AS991" s="28"/>
      <c r="AT991" s="28"/>
      <c r="AU991" s="28"/>
      <c r="AV991" s="28"/>
      <c r="AW991" s="28"/>
      <c r="AX991" s="28"/>
      <c r="AY991" s="28"/>
      <c r="AZ991" s="28"/>
      <c r="BA991" s="28"/>
      <c r="BB991" s="28"/>
      <c r="BC991" s="28"/>
      <c r="BD991" s="98"/>
      <c r="BE991" s="51"/>
      <c r="BF991" s="28"/>
      <c r="BG991" s="28"/>
      <c r="BH991" s="28"/>
      <c r="BI991" s="28"/>
      <c r="BJ991" s="28"/>
      <c r="BK991" s="28"/>
      <c r="BL991" s="28"/>
      <c r="BM991" s="28"/>
      <c r="BN991" s="28"/>
      <c r="BO991" s="28"/>
      <c r="BP991" s="28"/>
      <c r="BQ991" s="28"/>
      <c r="BR991" s="28"/>
      <c r="BS991" s="28"/>
      <c r="BT991" s="28"/>
      <c r="BU991" s="28"/>
      <c r="BV991" s="28"/>
      <c r="BW991" s="28"/>
      <c r="BX991" s="28"/>
    </row>
    <row r="992" spans="3:76" ht="15.75" customHeight="1" x14ac:dyDescent="0.15">
      <c r="C992" s="55"/>
      <c r="D992" s="55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  <c r="AI992" s="28"/>
      <c r="AJ992" s="28"/>
      <c r="AK992" s="28"/>
      <c r="AL992" s="28"/>
      <c r="AM992" s="28"/>
      <c r="AN992" s="28"/>
      <c r="AO992" s="28"/>
      <c r="AP992" s="28"/>
      <c r="AQ992" s="28"/>
      <c r="AR992" s="28"/>
      <c r="AS992" s="28"/>
      <c r="AT992" s="28"/>
      <c r="AU992" s="28"/>
      <c r="AV992" s="28"/>
      <c r="AW992" s="28"/>
      <c r="AX992" s="28"/>
      <c r="AY992" s="28"/>
      <c r="AZ992" s="28"/>
      <c r="BA992" s="28"/>
      <c r="BB992" s="28"/>
      <c r="BC992" s="28"/>
      <c r="BD992" s="98"/>
      <c r="BE992" s="51"/>
      <c r="BF992" s="28"/>
      <c r="BG992" s="28"/>
      <c r="BH992" s="28"/>
      <c r="BI992" s="28"/>
      <c r="BJ992" s="28"/>
      <c r="BK992" s="28"/>
      <c r="BL992" s="28"/>
      <c r="BM992" s="28"/>
      <c r="BN992" s="28"/>
      <c r="BO992" s="28"/>
      <c r="BP992" s="28"/>
      <c r="BQ992" s="28"/>
      <c r="BR992" s="28"/>
      <c r="BS992" s="28"/>
      <c r="BT992" s="28"/>
      <c r="BU992" s="28"/>
      <c r="BV992" s="28"/>
      <c r="BW992" s="28"/>
      <c r="BX992" s="28"/>
    </row>
    <row r="993" spans="3:76" ht="15.75" customHeight="1" x14ac:dyDescent="0.15">
      <c r="C993" s="55"/>
      <c r="D993" s="55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  <c r="AJ993" s="28"/>
      <c r="AK993" s="28"/>
      <c r="AL993" s="28"/>
      <c r="AM993" s="28"/>
      <c r="AN993" s="28"/>
      <c r="AO993" s="28"/>
      <c r="AP993" s="28"/>
      <c r="AQ993" s="28"/>
      <c r="AR993" s="28"/>
      <c r="AS993" s="28"/>
      <c r="AT993" s="28"/>
      <c r="AU993" s="28"/>
      <c r="AV993" s="28"/>
      <c r="AW993" s="28"/>
      <c r="AX993" s="28"/>
      <c r="AY993" s="28"/>
      <c r="AZ993" s="28"/>
      <c r="BA993" s="28"/>
      <c r="BB993" s="28"/>
      <c r="BC993" s="28"/>
      <c r="BD993" s="98"/>
      <c r="BE993" s="51"/>
      <c r="BF993" s="28"/>
      <c r="BG993" s="28"/>
      <c r="BH993" s="28"/>
      <c r="BI993" s="28"/>
      <c r="BJ993" s="28"/>
      <c r="BK993" s="28"/>
      <c r="BL993" s="28"/>
      <c r="BM993" s="28"/>
      <c r="BN993" s="28"/>
      <c r="BO993" s="28"/>
      <c r="BP993" s="28"/>
      <c r="BQ993" s="28"/>
      <c r="BR993" s="28"/>
      <c r="BS993" s="28"/>
      <c r="BT993" s="28"/>
      <c r="BU993" s="28"/>
      <c r="BV993" s="28"/>
      <c r="BW993" s="28"/>
      <c r="BX993" s="28"/>
    </row>
    <row r="994" spans="3:76" ht="15.75" customHeight="1" x14ac:dyDescent="0.15">
      <c r="C994" s="55"/>
      <c r="D994" s="55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  <c r="AJ994" s="28"/>
      <c r="AK994" s="28"/>
      <c r="AL994" s="28"/>
      <c r="AM994" s="28"/>
      <c r="AN994" s="28"/>
      <c r="AO994" s="28"/>
      <c r="AP994" s="28"/>
      <c r="AQ994" s="28"/>
      <c r="AR994" s="28"/>
      <c r="AS994" s="28"/>
      <c r="AT994" s="28"/>
      <c r="AU994" s="28"/>
      <c r="AV994" s="28"/>
      <c r="AW994" s="28"/>
      <c r="AX994" s="28"/>
      <c r="AY994" s="28"/>
      <c r="AZ994" s="28"/>
      <c r="BA994" s="28"/>
      <c r="BB994" s="28"/>
      <c r="BC994" s="28"/>
      <c r="BD994" s="98"/>
      <c r="BE994" s="51"/>
      <c r="BF994" s="28"/>
      <c r="BG994" s="28"/>
      <c r="BH994" s="28"/>
      <c r="BI994" s="28"/>
      <c r="BJ994" s="28"/>
      <c r="BK994" s="28"/>
      <c r="BL994" s="28"/>
      <c r="BM994" s="28"/>
      <c r="BN994" s="28"/>
      <c r="BO994" s="28"/>
      <c r="BP994" s="28"/>
      <c r="BQ994" s="28"/>
      <c r="BR994" s="28"/>
      <c r="BS994" s="28"/>
      <c r="BT994" s="28"/>
      <c r="BU994" s="28"/>
      <c r="BV994" s="28"/>
      <c r="BW994" s="28"/>
      <c r="BX994" s="28"/>
    </row>
    <row r="995" spans="3:76" ht="15.75" customHeight="1" x14ac:dyDescent="0.15">
      <c r="C995" s="55"/>
      <c r="D995" s="55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/>
      <c r="AJ995" s="28"/>
      <c r="AK995" s="28"/>
      <c r="AL995" s="28"/>
      <c r="AM995" s="28"/>
      <c r="AN995" s="28"/>
      <c r="AO995" s="28"/>
      <c r="AP995" s="28"/>
      <c r="AQ995" s="28"/>
      <c r="AR995" s="28"/>
      <c r="AS995" s="28"/>
      <c r="AT995" s="28"/>
      <c r="AU995" s="28"/>
      <c r="AV995" s="28"/>
      <c r="AW995" s="28"/>
      <c r="AX995" s="28"/>
      <c r="AY995" s="28"/>
      <c r="AZ995" s="28"/>
      <c r="BA995" s="28"/>
      <c r="BB995" s="28"/>
      <c r="BC995" s="28"/>
      <c r="BD995" s="98"/>
      <c r="BE995" s="51"/>
      <c r="BF995" s="28"/>
      <c r="BG995" s="28"/>
      <c r="BH995" s="28"/>
      <c r="BI995" s="28"/>
      <c r="BJ995" s="28"/>
      <c r="BK995" s="28"/>
      <c r="BL995" s="28"/>
      <c r="BM995" s="28"/>
      <c r="BN995" s="28"/>
      <c r="BO995" s="28"/>
      <c r="BP995" s="28"/>
      <c r="BQ995" s="28"/>
      <c r="BR995" s="28"/>
      <c r="BS995" s="28"/>
      <c r="BT995" s="28"/>
      <c r="BU995" s="28"/>
      <c r="BV995" s="28"/>
      <c r="BW995" s="28"/>
      <c r="BX995" s="28"/>
    </row>
    <row r="996" spans="3:76" ht="15.75" customHeight="1" x14ac:dyDescent="0.15">
      <c r="C996" s="55"/>
      <c r="D996" s="55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  <c r="AJ996" s="28"/>
      <c r="AK996" s="28"/>
      <c r="AL996" s="28"/>
      <c r="AM996" s="28"/>
      <c r="AN996" s="28"/>
      <c r="AO996" s="28"/>
      <c r="AP996" s="28"/>
      <c r="AQ996" s="28"/>
      <c r="AR996" s="28"/>
      <c r="AS996" s="28"/>
      <c r="AT996" s="28"/>
      <c r="AU996" s="28"/>
      <c r="AV996" s="28"/>
      <c r="AW996" s="28"/>
      <c r="AX996" s="28"/>
      <c r="AY996" s="28"/>
      <c r="AZ996" s="28"/>
      <c r="BA996" s="28"/>
      <c r="BB996" s="28"/>
      <c r="BC996" s="28"/>
      <c r="BD996" s="98"/>
      <c r="BE996" s="51"/>
      <c r="BF996" s="28"/>
      <c r="BG996" s="28"/>
      <c r="BH996" s="28"/>
      <c r="BI996" s="28"/>
      <c r="BJ996" s="28"/>
      <c r="BK996" s="28"/>
      <c r="BL996" s="28"/>
      <c r="BM996" s="28"/>
      <c r="BN996" s="28"/>
      <c r="BO996" s="28"/>
      <c r="BP996" s="28"/>
      <c r="BQ996" s="28"/>
      <c r="BR996" s="28"/>
      <c r="BS996" s="28"/>
      <c r="BT996" s="28"/>
      <c r="BU996" s="28"/>
      <c r="BV996" s="28"/>
      <c r="BW996" s="28"/>
      <c r="BX996" s="28"/>
    </row>
    <row r="997" spans="3:76" ht="15.75" customHeight="1" x14ac:dyDescent="0.15">
      <c r="C997" s="55"/>
      <c r="D997" s="55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  <c r="AJ997" s="28"/>
      <c r="AK997" s="28"/>
      <c r="AL997" s="28"/>
      <c r="AM997" s="28"/>
      <c r="AN997" s="28"/>
      <c r="AO997" s="28"/>
      <c r="AP997" s="28"/>
      <c r="AQ997" s="28"/>
      <c r="AR997" s="28"/>
      <c r="AS997" s="28"/>
      <c r="AT997" s="28"/>
      <c r="AU997" s="28"/>
      <c r="AV997" s="28"/>
      <c r="AW997" s="28"/>
      <c r="AX997" s="28"/>
      <c r="AY997" s="28"/>
      <c r="AZ997" s="28"/>
      <c r="BA997" s="28"/>
      <c r="BB997" s="28"/>
      <c r="BC997" s="28"/>
      <c r="BD997" s="98"/>
      <c r="BE997" s="51"/>
      <c r="BF997" s="28"/>
      <c r="BG997" s="28"/>
      <c r="BH997" s="28"/>
      <c r="BI997" s="28"/>
      <c r="BJ997" s="28"/>
      <c r="BK997" s="28"/>
      <c r="BL997" s="28"/>
      <c r="BM997" s="28"/>
      <c r="BN997" s="28"/>
      <c r="BO997" s="28"/>
      <c r="BP997" s="28"/>
      <c r="BQ997" s="28"/>
      <c r="BR997" s="28"/>
      <c r="BS997" s="28"/>
      <c r="BT997" s="28"/>
      <c r="BU997" s="28"/>
      <c r="BV997" s="28"/>
      <c r="BW997" s="28"/>
      <c r="BX997" s="28"/>
    </row>
    <row r="998" spans="3:76" ht="15.75" customHeight="1" x14ac:dyDescent="0.15">
      <c r="C998" s="55"/>
      <c r="D998" s="55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  <c r="AI998" s="28"/>
      <c r="AJ998" s="28"/>
      <c r="AK998" s="28"/>
      <c r="AL998" s="28"/>
      <c r="AM998" s="28"/>
      <c r="AN998" s="28"/>
      <c r="AO998" s="28"/>
      <c r="AP998" s="28"/>
      <c r="AQ998" s="28"/>
      <c r="AR998" s="28"/>
      <c r="AS998" s="28"/>
      <c r="AT998" s="28"/>
      <c r="AU998" s="28"/>
      <c r="AV998" s="28"/>
      <c r="AW998" s="28"/>
      <c r="AX998" s="28"/>
      <c r="AY998" s="28"/>
      <c r="AZ998" s="28"/>
      <c r="BA998" s="28"/>
      <c r="BB998" s="28"/>
      <c r="BC998" s="28"/>
      <c r="BD998" s="98"/>
      <c r="BE998" s="51"/>
      <c r="BF998" s="28"/>
      <c r="BG998" s="28"/>
      <c r="BH998" s="28"/>
      <c r="BI998" s="28"/>
      <c r="BJ998" s="28"/>
      <c r="BK998" s="28"/>
      <c r="BL998" s="28"/>
      <c r="BM998" s="28"/>
      <c r="BN998" s="28"/>
      <c r="BO998" s="28"/>
      <c r="BP998" s="28"/>
      <c r="BQ998" s="28"/>
      <c r="BR998" s="28"/>
      <c r="BS998" s="28"/>
      <c r="BT998" s="28"/>
      <c r="BU998" s="28"/>
      <c r="BV998" s="28"/>
      <c r="BW998" s="28"/>
      <c r="BX998" s="28"/>
    </row>
    <row r="999" spans="3:76" ht="15.75" customHeight="1" x14ac:dyDescent="0.15">
      <c r="C999" s="55"/>
      <c r="D999" s="55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  <c r="AI999" s="28"/>
      <c r="AJ999" s="28"/>
      <c r="AK999" s="28"/>
      <c r="AL999" s="28"/>
      <c r="AM999" s="28"/>
      <c r="AN999" s="28"/>
      <c r="AO999" s="28"/>
      <c r="AP999" s="28"/>
      <c r="AQ999" s="28"/>
      <c r="AR999" s="28"/>
      <c r="AS999" s="28"/>
      <c r="AT999" s="28"/>
      <c r="AU999" s="28"/>
      <c r="AV999" s="28"/>
      <c r="AW999" s="28"/>
      <c r="AX999" s="28"/>
      <c r="AY999" s="28"/>
      <c r="AZ999" s="28"/>
      <c r="BA999" s="28"/>
      <c r="BB999" s="28"/>
      <c r="BC999" s="28"/>
      <c r="BD999" s="98"/>
      <c r="BE999" s="51"/>
      <c r="BF999" s="28"/>
      <c r="BG999" s="28"/>
      <c r="BH999" s="28"/>
      <c r="BI999" s="28"/>
      <c r="BJ999" s="28"/>
      <c r="BK999" s="28"/>
      <c r="BL999" s="28"/>
      <c r="BM999" s="28"/>
      <c r="BN999" s="28"/>
      <c r="BO999" s="28"/>
      <c r="BP999" s="28"/>
      <c r="BQ999" s="28"/>
      <c r="BR999" s="28"/>
      <c r="BS999" s="28"/>
      <c r="BT999" s="28"/>
      <c r="BU999" s="28"/>
      <c r="BV999" s="28"/>
      <c r="BW999" s="28"/>
      <c r="BX999" s="28"/>
    </row>
    <row r="1000" spans="3:76" ht="15.75" customHeight="1" x14ac:dyDescent="0.15">
      <c r="C1000" s="55"/>
      <c r="D1000" s="55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  <c r="AI1000" s="28"/>
      <c r="AJ1000" s="28"/>
      <c r="AK1000" s="28"/>
      <c r="AL1000" s="28"/>
      <c r="AM1000" s="28"/>
      <c r="AN1000" s="28"/>
      <c r="AO1000" s="28"/>
      <c r="AP1000" s="28"/>
      <c r="AQ1000" s="28"/>
      <c r="AR1000" s="28"/>
      <c r="AS1000" s="28"/>
      <c r="AT1000" s="28"/>
      <c r="AU1000" s="28"/>
      <c r="AV1000" s="28"/>
      <c r="AW1000" s="28"/>
      <c r="AX1000" s="28"/>
      <c r="AY1000" s="28"/>
      <c r="AZ1000" s="28"/>
      <c r="BA1000" s="28"/>
      <c r="BB1000" s="28"/>
      <c r="BC1000" s="28"/>
      <c r="BD1000" s="98"/>
      <c r="BE1000" s="51"/>
      <c r="BF1000" s="28"/>
      <c r="BG1000" s="28"/>
      <c r="BH1000" s="28"/>
      <c r="BI1000" s="28"/>
      <c r="BJ1000" s="28"/>
      <c r="BK1000" s="28"/>
      <c r="BL1000" s="28"/>
      <c r="BM1000" s="28"/>
      <c r="BN1000" s="28"/>
      <c r="BO1000" s="28"/>
      <c r="BP1000" s="28"/>
      <c r="BQ1000" s="28"/>
      <c r="BR1000" s="28"/>
      <c r="BS1000" s="28"/>
      <c r="BT1000" s="28"/>
      <c r="BU1000" s="28"/>
      <c r="BV1000" s="28"/>
      <c r="BW1000" s="28"/>
      <c r="BX1000" s="28"/>
    </row>
  </sheetData>
  <sheetProtection algorithmName="SHA-512" hashValue="5OGp7UyJSn0SE40jAai4AMRl29iCLOwvfyIumlQyfDkgBA/5Q4KGTiC8isPWz8qcMy7PmZBpjdumwpwqDbO7Rg==" saltValue="S7JgBW36z/CuSALOpZ8wNg==" spinCount="100000" sheet="1" objects="1" scenarios="1"/>
  <mergeCells count="29">
    <mergeCell ref="B46:C46"/>
    <mergeCell ref="AB18:AK18"/>
    <mergeCell ref="AB19:AL20"/>
    <mergeCell ref="L22:X30"/>
    <mergeCell ref="Z22:AL30"/>
    <mergeCell ref="AB34:AK34"/>
    <mergeCell ref="N35:X36"/>
    <mergeCell ref="AB35:AL36"/>
    <mergeCell ref="L38:X44"/>
    <mergeCell ref="Z38:AL44"/>
    <mergeCell ref="AN38:BA44"/>
    <mergeCell ref="N18:W18"/>
    <mergeCell ref="AP18:AZ18"/>
    <mergeCell ref="N19:X20"/>
    <mergeCell ref="AP19:AZ20"/>
    <mergeCell ref="N34:W34"/>
    <mergeCell ref="AN22:AZ30"/>
    <mergeCell ref="AN34:AZ34"/>
    <mergeCell ref="K9:L10"/>
    <mergeCell ref="N9:AZ14"/>
    <mergeCell ref="K11:L12"/>
    <mergeCell ref="K13:L14"/>
    <mergeCell ref="N7:W8"/>
    <mergeCell ref="I1:BB2"/>
    <mergeCell ref="J3:BB4"/>
    <mergeCell ref="BC3:BC4"/>
    <mergeCell ref="BD3:BX5"/>
    <mergeCell ref="B5:G5"/>
    <mergeCell ref="J5:BB5"/>
  </mergeCells>
  <conditionalFormatting sqref="A1:BY6 A7:N7 A8:M8 X7:BY8 BF9:BY60 BE9:BE100 A9:BD60">
    <cfRule type="cellIs" dxfId="14" priority="65" operator="equal">
      <formula>"LÕPETAMATA RAPORT"</formula>
    </cfRule>
    <cfRule type="cellIs" dxfId="13" priority="66" operator="equal">
      <formula>"LÕPLIK RAPORT"</formula>
    </cfRule>
    <cfRule type="cellIs" dxfId="12" priority="67" operator="equal">
      <formula>"Kokkuvõtlik hinnang paari lausega ..."</formula>
    </cfRule>
  </conditionalFormatting>
  <conditionalFormatting sqref="A1:AY6 A9:AY60 A7:N7 A8:M8 X7:AY8">
    <cfRule type="cellIs" dxfId="11" priority="6" operator="equal">
      <formula>"N/A"</formula>
    </cfRule>
    <cfRule type="cellIs" dxfId="10" priority="7" operator="equal">
      <formula>"N/C"</formula>
    </cfRule>
    <cfRule type="cellIs" dxfId="9" priority="8" operator="equal">
      <formula>4</formula>
    </cfRule>
    <cfRule type="cellIs" dxfId="8" priority="9" operator="equal">
      <formula>3</formula>
    </cfRule>
    <cfRule type="cellIs" dxfId="7" priority="10" operator="equal">
      <formula>2</formula>
    </cfRule>
    <cfRule type="cellIs" dxfId="6" priority="11" operator="equal">
      <formula>1</formula>
    </cfRule>
    <cfRule type="cellIs" dxfId="5" priority="42" operator="equal">
      <formula>"Üldine hinnang võistluse korraldusele …"</formula>
    </cfRule>
    <cfRule type="cellIs" dxfId="4" priority="133" operator="equal">
      <formula>"Konkreetsed ettepanekud korraldajale ..."</formula>
    </cfRule>
    <cfRule type="cellIs" dxfId="3" priority="4" operator="equal">
      <formula>" 00.01.1900 Kategooria: "</formula>
    </cfRule>
  </conditionalFormatting>
  <dataValidations count="1">
    <dataValidation type="list" allowBlank="1" showErrorMessage="1" sqref="C7:C20 C22:C27 C29:C32 C35:C38 C40:C43 C45 C50:C52" xr:uid="{00000000-0002-0000-0100-000000000000}">
      <formula1>"1,2,3,N/A,N/C"</formula1>
    </dataValidation>
  </dataValidations>
  <pageMargins left="0.7" right="0.7" top="0.75" bottom="0.75" header="0" footer="0"/>
  <pageSetup orientation="landscape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02F62A96-92E5-4DCE-A224-C84BFB028DB6}">
            <xm:f>NOT(ISERROR(SEARCH("Hinnang on määramata",A1)))</xm:f>
            <xm:f>"Hinnang on määramata"</xm:f>
            <x14:dxf>
              <font>
                <b/>
                <i/>
                <color rgb="FFFF0000"/>
              </font>
              <fill>
                <patternFill patternType="none"/>
              </fill>
            </x14:dxf>
          </x14:cfRule>
          <x14:cfRule type="containsText" priority="2" operator="containsText" id="{F833440C-CAA1-44A6-8673-E5C5046F3370}">
            <xm:f>NOT(ISERROR(SEARCH("täitmata lahter",A1)))</xm:f>
            <xm:f>"täitmata lahter"</xm:f>
            <x14:dxf>
              <font>
                <b/>
                <i/>
                <color rgb="FFFF0000"/>
              </font>
              <fill>
                <patternFill patternType="none"/>
              </fill>
            </x14:dxf>
          </x14:cfRule>
          <xm:sqref>A1:BY6 A7:N7 A8:M8 X7:BY8 BF9:BY60 BE9:BE100 A9:BD60</xm:sqref>
        </x14:conditionalFormatting>
        <x14:conditionalFormatting xmlns:xm="http://schemas.microsoft.com/office/excel/2006/main">
          <x14:cfRule type="containsText" priority="68" operator="containsText" id="{9A08F4A8-D76C-4DBD-8326-583B1EA78279}">
            <xm:f>NOT(ISERROR(SEARCH("Detailne kokkuvõte",A1)))</xm:f>
            <xm:f>"Detailne kokkuvõte"</xm:f>
            <x14:dxf>
              <font>
                <b/>
                <i/>
                <color rgb="FFFF0000"/>
              </font>
              <fill>
                <patternFill patternType="none"/>
              </fill>
            </x14:dxf>
          </x14:cfRule>
          <xm:sqref>A1:AY6 A9:AY60 A7:N7 A8:M8 X7:AY8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</sheetPr>
  <dimension ref="A1:Z1000"/>
  <sheetViews>
    <sheetView workbookViewId="0">
      <selection activeCell="D18" sqref="D18"/>
    </sheetView>
  </sheetViews>
  <sheetFormatPr baseColWidth="10" defaultColWidth="12.6640625" defaultRowHeight="15" customHeight="1" x14ac:dyDescent="0.15"/>
  <cols>
    <col min="1" max="26" width="9.6640625" customWidth="1"/>
  </cols>
  <sheetData>
    <row r="1" spans="1:26" ht="13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6" customHeight="1" x14ac:dyDescent="0.3">
      <c r="A11" s="1"/>
      <c r="B11" s="1"/>
      <c r="C11" s="1"/>
      <c r="D11" s="1"/>
      <c r="E11" s="2" t="s">
        <v>51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1-Informatsioon</vt:lpstr>
      <vt:lpstr>2-Hinnangud</vt:lpstr>
      <vt:lpstr>3-Pildid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Aivo Maripuu / Raul Aarma</dc:creator>
  <cp:lastModifiedBy>Microsoft Office User</cp:lastModifiedBy>
  <dcterms:created xsi:type="dcterms:W3CDTF">2020-09-01T07:17:39Z</dcterms:created>
  <dcterms:modified xsi:type="dcterms:W3CDTF">2021-03-12T12:54:48Z</dcterms:modified>
</cp:coreProperties>
</file>